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C:\Users\havlji\Documents\Projekty\Šňupárek\Jakartovice\Expedice\Svázané\Revize projektu 4\"/>
    </mc:Choice>
  </mc:AlternateContent>
  <xr:revisionPtr revIDLastSave="0" documentId="13_ncr:1_{F60C9C90-1EA1-4F32-9985-C87BF4BA9FDC}" xr6:coauthVersionLast="47" xr6:coauthVersionMax="47" xr10:uidLastSave="{00000000-0000-0000-0000-000000000000}"/>
  <bookViews>
    <workbookView xWindow="38290" yWindow="-110" windowWidth="38620" windowHeight="21100" activeTab="1" xr2:uid="{00000000-000D-0000-FFFF-FFFF00000000}"/>
  </bookViews>
  <sheets>
    <sheet name="Podmínky" sheetId="12" r:id="rId1"/>
    <sheet name="Položky" sheetId="10" r:id="rId2"/>
  </sheets>
  <definedNames>
    <definedName name="_xlnm.Print_Titles" localSheetId="0">Podmínky!$1:$3</definedName>
    <definedName name="_xlnm.Print_Titles" localSheetId="1">Položky!$1:$4</definedName>
    <definedName name="_xlnm.Print_Area" localSheetId="0">Podmínky!$A$1:$G$81</definedName>
    <definedName name="_xlnm.Print_Area" localSheetId="1">Položky!$A$1:$G$274</definedName>
    <definedName name="rozp" hidden="1">{#N/A,#N/A,TRUE,"Krycí list"}</definedName>
    <definedName name="summary" hidden="1">{#N/A,#N/A,TRUE,"Krycí list"}</definedName>
    <definedName name="tab">#REF!</definedName>
    <definedName name="wrn.Kontrolní._.rozpočet." hidden="1">{#N/A,#N/A,TRUE,"Krycí list"}</definedName>
    <definedName name="wrn.Kontrolní._.rozpoeet." hidden="1">{#N/A,#N/A,TRUE,"Krycí list"}</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 i="10" l="1"/>
  <c r="G21" i="10"/>
  <c r="G15" i="10"/>
  <c r="G8" i="10"/>
  <c r="G14" i="10"/>
  <c r="G13" i="10"/>
  <c r="B14" i="10"/>
  <c r="B21" i="10"/>
  <c r="B254" i="10"/>
  <c r="G254" i="10"/>
  <c r="G244" i="10" l="1"/>
  <c r="G232" i="10"/>
  <c r="G233" i="10"/>
  <c r="G234" i="10"/>
  <c r="G235" i="10"/>
  <c r="G236" i="10"/>
  <c r="G237" i="10"/>
  <c r="G238" i="10"/>
  <c r="G239" i="10"/>
  <c r="G240" i="10"/>
  <c r="G241" i="10"/>
  <c r="G242" i="10"/>
  <c r="G243" i="10"/>
  <c r="G245" i="10"/>
  <c r="G231" i="10"/>
  <c r="G215" i="10" l="1"/>
  <c r="G73" i="10"/>
  <c r="G74" i="10"/>
  <c r="G125" i="10"/>
  <c r="G216" i="10"/>
  <c r="G217" i="10"/>
  <c r="G218" i="10"/>
  <c r="G219" i="10"/>
  <c r="G220" i="10"/>
  <c r="G221" i="10"/>
  <c r="G222" i="10"/>
  <c r="G223" i="10"/>
  <c r="G214" i="10"/>
  <c r="G213" i="10"/>
  <c r="G187" i="10" l="1"/>
  <c r="G208" i="10" l="1"/>
  <c r="G204" i="10"/>
  <c r="G206" i="10"/>
  <c r="G203" i="10"/>
  <c r="G200" i="10"/>
  <c r="G201" i="10"/>
  <c r="G195" i="10"/>
  <c r="G191" i="10"/>
  <c r="G185" i="10"/>
  <c r="G184" i="10"/>
  <c r="G182" i="10"/>
  <c r="G181" i="10"/>
  <c r="G178" i="10"/>
  <c r="G176" i="10"/>
  <c r="G175" i="10"/>
  <c r="G251" i="10"/>
  <c r="G252" i="10"/>
  <c r="G253" i="10"/>
  <c r="B253" i="10"/>
  <c r="B252" i="10"/>
  <c r="B251" i="10"/>
  <c r="B20" i="10"/>
  <c r="B19" i="10"/>
  <c r="B18" i="10"/>
  <c r="B13" i="10"/>
  <c r="B12" i="10"/>
  <c r="B11" i="10"/>
  <c r="G227" i="10" l="1"/>
  <c r="G226" i="10"/>
  <c r="G211" i="10"/>
  <c r="G207" i="10"/>
  <c r="G205" i="10"/>
  <c r="G202" i="10"/>
  <c r="G199" i="10"/>
  <c r="G198" i="10"/>
  <c r="G197" i="10"/>
  <c r="G196" i="10"/>
  <c r="G194" i="10"/>
  <c r="G193" i="10"/>
  <c r="G192" i="10"/>
  <c r="G190" i="10"/>
  <c r="G173" i="10"/>
  <c r="G172" i="10"/>
  <c r="G170" i="10"/>
  <c r="G169" i="10"/>
  <c r="G167" i="10"/>
  <c r="G166" i="10"/>
  <c r="G164" i="10"/>
  <c r="G163" i="10"/>
  <c r="G161" i="10"/>
  <c r="G160" i="10"/>
  <c r="G157" i="10"/>
  <c r="G154" i="10"/>
  <c r="G151" i="10"/>
  <c r="G149" i="10"/>
  <c r="G148" i="10"/>
  <c r="G143" i="10"/>
  <c r="G147" i="10"/>
  <c r="G145" i="10"/>
  <c r="G144" i="10"/>
  <c r="G142" i="10"/>
  <c r="G141" i="10"/>
  <c r="G138" i="10"/>
  <c r="G135" i="10"/>
  <c r="G133" i="10"/>
  <c r="G132" i="10"/>
  <c r="G129" i="10"/>
  <c r="G130" i="10"/>
  <c r="G131" i="10"/>
  <c r="G134" i="10"/>
  <c r="G136" i="10"/>
  <c r="G137" i="10"/>
  <c r="G139" i="10"/>
  <c r="G128" i="10"/>
  <c r="G122" i="10"/>
  <c r="G102" i="10"/>
  <c r="G101" i="10"/>
  <c r="G99" i="10"/>
  <c r="G98" i="10"/>
  <c r="G93" i="10"/>
  <c r="G92" i="10"/>
  <c r="G18" i="10" l="1"/>
  <c r="G19" i="10"/>
  <c r="G12" i="10"/>
  <c r="G11" i="10"/>
  <c r="G70" i="10" l="1"/>
  <c r="G75" i="10" l="1"/>
  <c r="G69" i="10"/>
  <c r="G65" i="10" l="1"/>
  <c r="G118" i="10"/>
  <c r="G90" i="10" l="1"/>
  <c r="G89" i="10"/>
  <c r="G87" i="10"/>
  <c r="G86" i="10"/>
  <c r="G85" i="10"/>
  <c r="G84" i="10"/>
  <c r="G83" i="10"/>
  <c r="G46" i="10" l="1"/>
  <c r="G45" i="10"/>
  <c r="G43" i="10"/>
  <c r="G42" i="10"/>
  <c r="G119" i="10" l="1"/>
  <c r="G117" i="10"/>
  <c r="G116" i="10"/>
  <c r="G115" i="10"/>
  <c r="G114" i="10"/>
  <c r="G113" i="10"/>
  <c r="G105" i="10" l="1"/>
  <c r="G106" i="10"/>
  <c r="G107" i="10"/>
  <c r="G108" i="10"/>
  <c r="G109" i="10"/>
  <c r="G110" i="10"/>
  <c r="G111" i="10"/>
  <c r="G104" i="10" l="1"/>
  <c r="G97" i="10"/>
  <c r="G96" i="10"/>
  <c r="G95" i="10"/>
  <c r="G94" i="10"/>
  <c r="G66" i="10"/>
  <c r="G40" i="10" l="1"/>
  <c r="G41" i="10"/>
  <c r="G48" i="10"/>
  <c r="G33" i="10"/>
  <c r="G35" i="10"/>
  <c r="G36" i="10"/>
  <c r="G38" i="10"/>
  <c r="G39" i="10"/>
  <c r="G49" i="10"/>
  <c r="G50" i="10"/>
  <c r="G51" i="10"/>
  <c r="G52" i="10"/>
  <c r="G54" i="10"/>
  <c r="G55" i="10"/>
  <c r="G56" i="10"/>
  <c r="G57" i="10"/>
  <c r="G58" i="10"/>
  <c r="G59" i="10"/>
  <c r="G60" i="10"/>
  <c r="G61" i="10"/>
  <c r="G62" i="10"/>
  <c r="G63" i="10"/>
  <c r="G64" i="10"/>
  <c r="G31" i="10"/>
  <c r="G32" i="10"/>
  <c r="G79" i="10"/>
  <c r="G80" i="10"/>
  <c r="G81" i="10"/>
  <c r="G77" i="10"/>
  <c r="G78" i="10"/>
  <c r="G10" i="10" l="1"/>
  <c r="F2" i="12"/>
  <c r="B17" i="10" l="1"/>
  <c r="B16" i="10"/>
  <c r="B2" i="12" l="1"/>
  <c r="A24" i="10" l="1"/>
  <c r="A23" i="10"/>
  <c r="A22" i="10"/>
  <c r="F1" i="12" l="1"/>
  <c r="B3" i="12"/>
  <c r="B1" i="12"/>
  <c r="G250" i="10"/>
  <c r="G17" i="10" s="1"/>
  <c r="B250" i="10"/>
  <c r="B10" i="10"/>
  <c r="G247" i="10"/>
  <c r="G248" i="10"/>
  <c r="B249" i="10"/>
  <c r="G249" i="10"/>
  <c r="G257" i="10"/>
  <c r="G258" i="10"/>
  <c r="G259" i="10"/>
  <c r="G260" i="10"/>
  <c r="G261" i="10"/>
  <c r="G262" i="10"/>
  <c r="G263" i="10"/>
  <c r="G264" i="10"/>
  <c r="G265" i="10"/>
  <c r="A8" i="10"/>
  <c r="B8" i="10"/>
  <c r="B9" i="10"/>
  <c r="A15" i="10"/>
  <c r="B15" i="10"/>
  <c r="B22" i="10"/>
  <c r="B23" i="10"/>
  <c r="B24" i="10"/>
  <c r="G9" i="10" l="1"/>
  <c r="G16" i="10"/>
  <c r="G22" i="10"/>
  <c r="G267" i="10"/>
  <c r="G268" i="10"/>
  <c r="G23" i="10" l="1"/>
  <c r="G270" i="10"/>
  <c r="G25" i="10" l="1"/>
  <c r="G272" i="10"/>
  <c r="G24" i="10" s="1"/>
  <c r="G274" i="10" l="1"/>
  <c r="G26" i="10" s="1"/>
</calcChain>
</file>

<file path=xl/sharedStrings.xml><?xml version="1.0" encoding="utf-8"?>
<sst xmlns="http://schemas.openxmlformats.org/spreadsheetml/2006/main" count="506" uniqueCount="309">
  <si>
    <t>Popis, druh</t>
  </si>
  <si>
    <t>Jednotka</t>
  </si>
  <si>
    <t>Množství</t>
  </si>
  <si>
    <t>Jedn. cena (Kč)</t>
  </si>
  <si>
    <t>Cena (Kč)</t>
  </si>
  <si>
    <t>Archivní číslo:</t>
  </si>
  <si>
    <t>1.</t>
  </si>
  <si>
    <t>2.</t>
  </si>
  <si>
    <t>3.</t>
  </si>
  <si>
    <t>4.</t>
  </si>
  <si>
    <t>5.</t>
  </si>
  <si>
    <t>h</t>
  </si>
  <si>
    <t>Příprava ke komplexnímu vyzkoušení, oživení a vyregulování zařízení</t>
  </si>
  <si>
    <t>Vypracování protokolu o proměření a vyregulování</t>
  </si>
  <si>
    <t>Měření hlučnosti zařízení</t>
  </si>
  <si>
    <t>Vypracování protokolu o měření hlučnosti zařízení</t>
  </si>
  <si>
    <t>Komplexní vyzkoušení zařízení</t>
  </si>
  <si>
    <t>Zaškolení obsluhy</t>
  </si>
  <si>
    <t>Vypracování provozních předpisů</t>
  </si>
  <si>
    <t>kpl</t>
  </si>
  <si>
    <t>HODINOVÉ ZÚČTOVACÍ SAZBY</t>
  </si>
  <si>
    <t>CELKOVÝ SOUČET (bez DPH)</t>
  </si>
  <si>
    <t>%</t>
  </si>
  <si>
    <t>VEDLEJŠÍ ROZPOČTOVÉ NÁKLADY</t>
  </si>
  <si>
    <t>zařízení staveniště</t>
  </si>
  <si>
    <t>DPH</t>
  </si>
  <si>
    <t>CELKOVÝ SOUČET (včetně DPH)</t>
  </si>
  <si>
    <t>Pozice</t>
  </si>
  <si>
    <t>DODÁVKA ZAŘÍZENÍ</t>
  </si>
  <si>
    <t>REKAPITULACE</t>
  </si>
  <si>
    <t>1.01</t>
  </si>
  <si>
    <t>2.01</t>
  </si>
  <si>
    <t>ks</t>
  </si>
  <si>
    <t>m</t>
  </si>
  <si>
    <t>Objednatel:</t>
  </si>
  <si>
    <t>2.02</t>
  </si>
  <si>
    <t>2.03</t>
  </si>
  <si>
    <t>provoz investora</t>
  </si>
  <si>
    <t>1.1.</t>
  </si>
  <si>
    <t>Podmínky pro zpracování nabídky jsou pro zhotovitele závazné, jak při zpracování nabídky, tak i v průběhu realizace díla. Na pozdější nároky, vyplývající z nerespektování těchto podmínek, nebude brán zřetel.</t>
  </si>
  <si>
    <t>1.2.</t>
  </si>
  <si>
    <t>1.3.</t>
  </si>
  <si>
    <t>1.4.</t>
  </si>
  <si>
    <t>Nabízené jednotkové ceny jsou pevné ceny, platné až do přejímky ve smyslu obchodního práva.</t>
  </si>
  <si>
    <t>1.5.</t>
  </si>
  <si>
    <t>Pokud se poptaný zhotovitel nechce zúčastnit výběrového řízení, požaduje se vrácení nabídky.</t>
  </si>
  <si>
    <t xml:space="preserve">Jednotkové ceny nabídky zahrnují zejména </t>
  </si>
  <si>
    <t>1.6.</t>
  </si>
  <si>
    <r>
      <t>c) náklady na přípomoce, lešení, přesuny hmot a skládkovné</t>
    </r>
    <r>
      <rPr>
        <sz val="11"/>
        <rFont val="Arial Narrow"/>
        <family val="2"/>
        <charset val="238"/>
      </rPr>
      <t>;</t>
    </r>
  </si>
  <si>
    <r>
      <t>d) náklady na skladování, dovozné, balení, cla, zpětné odeslání obalů</t>
    </r>
    <r>
      <rPr>
        <sz val="11"/>
        <rFont val="Arial Narrow"/>
        <family val="2"/>
        <charset val="238"/>
      </rPr>
      <t>;</t>
    </r>
  </si>
  <si>
    <r>
      <t>e) náklady na veškeré údržbářské a opravárenské práce nutné pro zhotovení díla</t>
    </r>
    <r>
      <rPr>
        <sz val="11"/>
        <rFont val="Arial Narrow"/>
        <family val="2"/>
        <charset val="238"/>
      </rPr>
      <t>;</t>
    </r>
  </si>
  <si>
    <t xml:space="preserve">f) náklady na zhotovení a odstranění vzorků, předepsané zkoušky a atesty podle příslušných předpisů nebo potřebných pro prokázání bezchybné funkce díla;  </t>
  </si>
  <si>
    <r>
      <t>g) náklady na ochranu díla až do přejímky</t>
    </r>
    <r>
      <rPr>
        <sz val="11"/>
        <rFont val="Arial Narrow"/>
        <family val="2"/>
        <charset val="238"/>
      </rPr>
      <t>;</t>
    </r>
  </si>
  <si>
    <r>
      <t>h) náklady na poskytnutí odborného dozoru, t.j. odpovědného stavbyvedoucího</t>
    </r>
    <r>
      <rPr>
        <sz val="11"/>
        <rFont val="Arial Narrow"/>
        <family val="2"/>
        <charset val="238"/>
      </rPr>
      <t>;</t>
    </r>
  </si>
  <si>
    <t xml:space="preserve">i) náklady na zhotovení výkresů, výpočtů a dalších výkonů potřebných pro detailní rozpracování projektů předaných objednatelem, které jsou potřebné pro realizaci díla;  </t>
  </si>
  <si>
    <t xml:space="preserve">k) náklady na zhotovení a demontáž zařízení staveniště a veškerých výkonů sloužících pro zhotovení díla a pro provoz díla uživatelů dále nepotřebných;  </t>
  </si>
  <si>
    <t>1.7.</t>
  </si>
  <si>
    <t>Zhotovitel je povinen si před předáním nabídky prohlédnout a přezkoumat staveniště a jeho okolí a obstarat si všechny nezbytné a přístupné informace, které mu umožní zpracovat nabídku úplně a jednoznačně. Objednatel musí přitom mezi jiným podrobně informovat o možnostech dopravy a přístupových cest, o možnostech spojení, o obstarávání ubytování a stravování personálu, obstarávání a skladování materiálu a zjištěná rizika ve své nabídce dostatečně zohlednit. Před předáním nabídky si zhotovitel může vyžádat konzultace u odboru  objednatele. Pozdější požadavky plynoucí z omylu či z neznalosti poměrů staveniště jsou vyloučeny.</t>
  </si>
  <si>
    <t>1.8.</t>
  </si>
  <si>
    <t>Jestliže se zdají být rozdílná pojetí ohledně druhu provedení při vypracování nabídky možná, je třeba před předáním nabídky vyžádat vyjasnění s odborem investora. Nabízený způsob provedení je třeba podrobně popsat.</t>
  </si>
  <si>
    <t>1.9.</t>
  </si>
  <si>
    <t>Zhotovitel prohlašuje, že všechny podmínky výběrového řízení ve všech jejich částech a přílohách zcela přečetl, přezkoumal a pochopil, a že je uznává bez omezení, že pro něho jsou požadované výkony jasné a nerozporné, a že na základě své zkušenosti, technického vybavení a disponibilního personálu je schopen realizovat smluvní výkony bez závad, kompletně, s funkční spolehlivostí, pohotově k použití, resp. provozuschopně podle uznávaných pravidel stavební techniky v daných lhůtách a termínech.</t>
  </si>
  <si>
    <t>1.10.</t>
  </si>
  <si>
    <t>Záruční lhůta činí zásadně nejméně 5 (pět) let.</t>
  </si>
  <si>
    <t>1.11.</t>
  </si>
  <si>
    <t>1.12.</t>
  </si>
  <si>
    <t>1.13.</t>
  </si>
  <si>
    <t>Kdyby zhotovitel předpokládal ve své nabídce zadání části výkon dalšímu zhotoviteli, musí v nabídce uvést, které dílčí výkony chce dalšímu zhotoviteli předat.</t>
  </si>
  <si>
    <t>1.14.</t>
  </si>
  <si>
    <t>Smluvní platební podmínky budou sjednány při jednáních ve smlouvě.</t>
  </si>
  <si>
    <t>1.15.</t>
  </si>
  <si>
    <t>1.16.</t>
  </si>
  <si>
    <t>1.17.</t>
  </si>
  <si>
    <t>Všichni pracovníci zhotovitele musí mít zřetelně označený název firmy na oděvu a ochranné přilbě.</t>
  </si>
  <si>
    <t>2.1.</t>
  </si>
  <si>
    <t>b) Úplné a k přezkoušení způsobilé zjištění o všech konstrukčních částech.</t>
  </si>
  <si>
    <t>2.3.</t>
  </si>
  <si>
    <t>Přeprojektováním, které bude nutné pro zvláštní (variantní) návrhy, nesmí být zpožděn začátek stavby a termín dohotovení.</t>
  </si>
  <si>
    <t>2.4.</t>
  </si>
  <si>
    <t>2.5.</t>
  </si>
  <si>
    <t>Jestliže požadovaná sdělení objednateli nedojdou, i když byla zhotoviteli díla známa, ručí zhotovitel díla za škody a špatné výkony, které jsou důsledkem takovýchto nejasností, a nemůže z těchto rozporů vyvodit žádné nároky na náhradu škody nebo omezení svého ručení.</t>
  </si>
  <si>
    <t>Zhotovitel prohlašuje, že podmínky nabídky podrobně prostudoval, že jsou mu zcela jasné a jednoznačné, a tím bere na vědomí, že na veškeré nároky, které vyplynou dodatečně, z důvodu nepochopení či nerespektování těchto podmínek, nebude brán zřetel.</t>
  </si>
  <si>
    <t>V  ......................................  dne  ..........................…</t>
  </si>
  <si>
    <t xml:space="preserve">Všeobecně </t>
  </si>
  <si>
    <t>Prohlášení zhotovitele</t>
  </si>
  <si>
    <t xml:space="preserve">Zvláštní návrhy </t>
  </si>
  <si>
    <t>Zpracování a předání nabídky je pro objednatele bezplatné a nezávazné, i když jejím zpracováním vzniknou nabízejícímu zvláštní výlohy, například vypracováním plánů, propočtů atd. Platí to také pro vzorky a zkoušky materiálu, které by byly s nabídkou předloženy.</t>
  </si>
  <si>
    <t>Objednatel má vždy právo projekt změnit, rozšířit nebo omezit. Proto se mohou výběrového řízení na zhotovitele díla zúčastnit pouze ti z nabízejících, kteří jsou s to vyhovět nárokům z toho plynoucím a budou moci pružným disponováním dostatečnými personálními a mechanickými zdroji dílo včas provést. Změny stanovené objednatelem budou určeny písemně v návrhu dodatku ke smlouvě o dílo.</t>
  </si>
  <si>
    <r>
      <t>b) veškeré náklady pro zajištění bezpečné práce, ochrany materiálů, součástí a dalších předmětů pro realizaci díla</t>
    </r>
    <r>
      <rPr>
        <sz val="11"/>
        <rFont val="Arial Narrow"/>
        <family val="2"/>
        <charset val="238"/>
      </rPr>
      <t>;</t>
    </r>
  </si>
  <si>
    <t>j) náklady na úpravu dokumentace - zapracování skutečného provedení prací;</t>
  </si>
  <si>
    <t>l) náklady na úhradu specialistů pro provedení zkoušek, které jsou pro provoz potřebné;</t>
  </si>
  <si>
    <t>Jednotkové ceny jsou konečné a neměnné až do přejímky díla.</t>
  </si>
  <si>
    <t>Veškerý prořez a překrytí materiálů je obsažen v jednotkových cenách.</t>
  </si>
  <si>
    <t>Zhotovitel díla musí své výkony chránit před znečištěním a poškozením až do přejímky.</t>
  </si>
  <si>
    <t>Existuje striktní zákaz používání látek poškozujících lakové vrstvy (způsobujících prohlubně), zejména silikonů a polytetrafluorénů. Tyto látky nesmí být ani ve stavebních materiálech, pomocných stavebních materiálech, ve stavebních dílcích, pracovních prostředcích a v nářadí, ani v oděvu nebo na těle personálu, která je na staveništi, ani na něm lpět. Personál staveniště je třeba v pravidelných časových odstupech o tomto zákazu poučit. Poučení je nutno zaprotokolovat, vždy jednu kopii je třeba předat objednateli k založení.</t>
  </si>
  <si>
    <t>Zde uvedená ustanovení se okamžikem uzavření smlouvy stávají její nedílnou součástí.</t>
  </si>
  <si>
    <t>Zvláštní návrh realizace díla představuje variantu dle zhotovitele. Jako takový bude předložen separátně. Zvláštní variantní návrh provedení díla musí obsahovat tyto doplňkové části k nabídce:</t>
  </si>
  <si>
    <t>a) Popis, statický výpočet a konstrukční výkresy, z nichž jsou rozpoznatelné všechny jednotlivosti zvláštního návrhu, a to v úplnosti, jednoznačně a s možností přezkoušení.</t>
  </si>
  <si>
    <t>Rozpory v položkovém soupisu samy o sobě nebo v prováděcích podkladech k tomu příslušejících, je nutno, jakmile jsou zhotoviteli díla známy, písemně sdělit objednateli.</t>
  </si>
  <si>
    <t xml:space="preserve">                                                                                                                                  razítko a podpis </t>
  </si>
  <si>
    <t xml:space="preserve">Podmínky nabídky </t>
  </si>
  <si>
    <r>
      <t>a) veškeré náklady pro zhotovení bezvadného funkčně způsobilého díla, které je předmětem smlouvy (např. náklady na pomocný těsnící, spojovací a uchytávací materiál atd.)</t>
    </r>
    <r>
      <rPr>
        <sz val="11"/>
        <rFont val="Arial Narrow"/>
        <family val="2"/>
        <charset val="238"/>
      </rPr>
      <t>;</t>
    </r>
  </si>
  <si>
    <t>Zhotovitel je povinen podrobně prostudovat předloženou projektovou dokumentaci. Pro stanovení nabídkové ceny za dílo, nebo jeho část, je rozhodující veškerá výkresová dokumentace, výpisy materiálů a technická zpráva. Zhotovitel si musí provést vlastní specifikaci pro stanovení nákladů. Případné rozpory v položkovém soupisu je nutno, jakmile jsou zhotoviteli díla známy, písemně sdělit objednateli. Jestliže požadovaná sdělení objednateli nedojdou, i když byla zhotoviteli díla známa, ručí zhotovitel díla za škody a špatné výkony, které jsou důsledkem takovýchto nejasností, a nemůže z těchto rozporů vyvodit žádné nároky na náhradu škody nebo omezení svého ručení.</t>
  </si>
  <si>
    <t>V popisu položek jsou uvedeny hlavní prvky, které položku charakterizují. V nabídce je však nutno uvažovat se všemi doplňkovými, pomocnými a nezbytnými materiály, jejichž použití vyplývá z příslušných technologických předpisů pro provádění jednotlivých části staveb tak, aby byl zachován požadavek na dokonalou funkci, vzhled, kvalitu, bezpečnost a trvanlivost těchto  jednotlivých položek.</t>
  </si>
  <si>
    <t>1.18.</t>
  </si>
  <si>
    <t>1.19.</t>
  </si>
  <si>
    <t>1.02</t>
  </si>
  <si>
    <t>1.03</t>
  </si>
  <si>
    <t>VZT-1</t>
  </si>
  <si>
    <t>1.04</t>
  </si>
  <si>
    <t>1.05</t>
  </si>
  <si>
    <t>VZT-2</t>
  </si>
  <si>
    <t>1.06</t>
  </si>
  <si>
    <t>1.07</t>
  </si>
  <si>
    <r>
      <t>m</t>
    </r>
    <r>
      <rPr>
        <vertAlign val="superscript"/>
        <sz val="10"/>
        <rFont val="Arial"/>
        <family val="2"/>
        <charset val="238"/>
      </rPr>
      <t>2</t>
    </r>
  </si>
  <si>
    <t>Kompaktní vzduchotechnická jednotka</t>
  </si>
  <si>
    <t>2.04</t>
  </si>
  <si>
    <t>2.06</t>
  </si>
  <si>
    <r>
      <t xml:space="preserve">Potrubí </t>
    </r>
    <r>
      <rPr>
        <sz val="10"/>
        <rFont val="Symbol"/>
        <family val="1"/>
        <charset val="2"/>
      </rPr>
      <t>Æ</t>
    </r>
    <r>
      <rPr>
        <sz val="10"/>
        <rFont val="Arial"/>
        <family val="2"/>
        <charset val="238"/>
      </rPr>
      <t xml:space="preserve"> 125 mm</t>
    </r>
  </si>
  <si>
    <t>Výkres č.</t>
  </si>
  <si>
    <t>Zadavatel:</t>
  </si>
  <si>
    <t>2.07</t>
  </si>
  <si>
    <r>
      <t xml:space="preserve">Potrubí </t>
    </r>
    <r>
      <rPr>
        <sz val="10"/>
        <rFont val="Symbol"/>
        <family val="1"/>
        <charset val="2"/>
      </rPr>
      <t>Æ</t>
    </r>
    <r>
      <rPr>
        <sz val="10"/>
        <rFont val="Arial"/>
        <family val="2"/>
        <charset val="238"/>
      </rPr>
      <t xml:space="preserve"> 160 mm</t>
    </r>
  </si>
  <si>
    <t>2.05</t>
  </si>
  <si>
    <t>Kompletní montáž zařízení včetně zednických výpomocí, podílů přidružených výkonů, použití lešení, zdvihacích zařízení, jeřábů atd.</t>
  </si>
  <si>
    <r>
      <t xml:space="preserve">Odbočka jednostranná 90° </t>
    </r>
    <r>
      <rPr>
        <sz val="10"/>
        <rFont val="Symbol"/>
        <family val="1"/>
        <charset val="2"/>
      </rPr>
      <t>Æ</t>
    </r>
    <r>
      <rPr>
        <sz val="10"/>
        <rFont val="Arial"/>
        <family val="2"/>
        <charset val="238"/>
      </rPr>
      <t xml:space="preserve"> 160-160-160 mm</t>
    </r>
  </si>
  <si>
    <r>
      <t xml:space="preserve">Potrubí </t>
    </r>
    <r>
      <rPr>
        <sz val="10"/>
        <rFont val="Symbol"/>
        <family val="1"/>
        <charset val="2"/>
      </rPr>
      <t>Æ</t>
    </r>
    <r>
      <rPr>
        <sz val="10"/>
        <rFont val="Arial"/>
        <family val="2"/>
        <charset val="238"/>
      </rPr>
      <t xml:space="preserve"> 150 mm</t>
    </r>
  </si>
  <si>
    <t>D.1.4.2 Vzduchotechnika</t>
  </si>
  <si>
    <t>2.08</t>
  </si>
  <si>
    <t>3.01</t>
  </si>
  <si>
    <r>
      <t xml:space="preserve">kovový talířový ventil pro přívod vzduchu, </t>
    </r>
    <r>
      <rPr>
        <sz val="10"/>
        <rFont val="Symbol"/>
        <family val="1"/>
        <charset val="2"/>
      </rPr>
      <t>Æ</t>
    </r>
    <r>
      <rPr>
        <sz val="10"/>
        <rFont val="Arial"/>
        <family val="2"/>
      </rPr>
      <t xml:space="preserve"> 160 mm, včetně montážního kroužku s těsněním</t>
    </r>
  </si>
  <si>
    <r>
      <t xml:space="preserve">Přívodní talířový ventil </t>
    </r>
    <r>
      <rPr>
        <b/>
        <sz val="10"/>
        <rFont val="Symbol"/>
        <family val="1"/>
        <charset val="2"/>
      </rPr>
      <t>Æ</t>
    </r>
    <r>
      <rPr>
        <b/>
        <sz val="10"/>
        <rFont val="Arial"/>
        <family val="2"/>
        <charset val="238"/>
      </rPr>
      <t xml:space="preserve"> 160 mm </t>
    </r>
  </si>
  <si>
    <r>
      <t xml:space="preserve">Potrubí </t>
    </r>
    <r>
      <rPr>
        <sz val="10"/>
        <rFont val="Symbol"/>
        <family val="1"/>
        <charset val="2"/>
      </rPr>
      <t>Æ</t>
    </r>
    <r>
      <rPr>
        <sz val="10"/>
        <rFont val="Arial"/>
        <family val="2"/>
        <charset val="238"/>
      </rPr>
      <t xml:space="preserve"> 100 mm</t>
    </r>
  </si>
  <si>
    <t>2.09</t>
  </si>
  <si>
    <t>2.10</t>
  </si>
  <si>
    <t>2.11</t>
  </si>
  <si>
    <t>OV-1</t>
  </si>
  <si>
    <t>D-1</t>
  </si>
  <si>
    <r>
      <t xml:space="preserve">Odvodní talířový ventil </t>
    </r>
    <r>
      <rPr>
        <b/>
        <sz val="10"/>
        <rFont val="Symbol"/>
        <family val="1"/>
        <charset val="2"/>
      </rPr>
      <t>Æ</t>
    </r>
    <r>
      <rPr>
        <b/>
        <sz val="10"/>
        <rFont val="Arial"/>
        <family val="2"/>
        <charset val="238"/>
      </rPr>
      <t xml:space="preserve"> 160 mm </t>
    </r>
  </si>
  <si>
    <r>
      <t xml:space="preserve">plastový talířový ventil pro odvod vzduchu, </t>
    </r>
    <r>
      <rPr>
        <sz val="10"/>
        <rFont val="Symbol"/>
        <family val="1"/>
        <charset val="2"/>
      </rPr>
      <t>Æ</t>
    </r>
    <r>
      <rPr>
        <sz val="10"/>
        <rFont val="Arial"/>
        <family val="2"/>
      </rPr>
      <t xml:space="preserve"> 160 mm, včetně montážního kroužku s těsněním</t>
    </r>
  </si>
  <si>
    <t>3.02</t>
  </si>
  <si>
    <t>3.03</t>
  </si>
  <si>
    <t>3.04</t>
  </si>
  <si>
    <t>MONTÁŽ ZAŘÍZENÍ</t>
  </si>
  <si>
    <r>
      <t xml:space="preserve">Oblouk lisovaný 90° </t>
    </r>
    <r>
      <rPr>
        <sz val="10"/>
        <rFont val="Symbol"/>
        <family val="1"/>
        <charset val="2"/>
      </rPr>
      <t>Æ</t>
    </r>
    <r>
      <rPr>
        <sz val="10"/>
        <rFont val="Arial"/>
        <family val="2"/>
        <charset val="238"/>
      </rPr>
      <t xml:space="preserve"> 160 mm</t>
    </r>
  </si>
  <si>
    <r>
      <t xml:space="preserve">Oblouk lisovaný 90° </t>
    </r>
    <r>
      <rPr>
        <sz val="10"/>
        <rFont val="Symbol"/>
        <family val="1"/>
        <charset val="2"/>
      </rPr>
      <t>Æ</t>
    </r>
    <r>
      <rPr>
        <sz val="10"/>
        <rFont val="Arial"/>
        <family val="2"/>
        <charset val="238"/>
      </rPr>
      <t xml:space="preserve"> 125 mm</t>
    </r>
  </si>
  <si>
    <t>Těsný kruhový potrubní systém z pozinkovaného plechu, třída těsnosti D, standardní těsnění EPDM, rezistentní pro ozón a UV záření. Teplotní použití: od -30°C do 100°C trvale, od -50°C do 120°C přechodně, certifikovaný EUROVENTEM, včetně spojovacího, těsnícího a uchytávacího materiálu pro zavěšení</t>
  </si>
  <si>
    <r>
      <t xml:space="preserve">Oblouk lisovaný 45° </t>
    </r>
    <r>
      <rPr>
        <sz val="10"/>
        <rFont val="Symbol"/>
        <family val="1"/>
        <charset val="2"/>
      </rPr>
      <t>Æ</t>
    </r>
    <r>
      <rPr>
        <sz val="10"/>
        <rFont val="Arial"/>
        <family val="2"/>
        <charset val="238"/>
      </rPr>
      <t xml:space="preserve"> 160 mm</t>
    </r>
  </si>
  <si>
    <r>
      <t xml:space="preserve">Oblouk lisovaný 90° </t>
    </r>
    <r>
      <rPr>
        <sz val="10"/>
        <rFont val="Symbol"/>
        <family val="1"/>
        <charset val="2"/>
      </rPr>
      <t>Æ</t>
    </r>
    <r>
      <rPr>
        <sz val="10"/>
        <rFont val="Arial"/>
        <family val="2"/>
        <charset val="238"/>
      </rPr>
      <t xml:space="preserve"> 150 mm</t>
    </r>
  </si>
  <si>
    <t>Izolace</t>
  </si>
  <si>
    <t xml:space="preserve">Stavební úpravy, přístavba a změna užívání objektu č. p. 99 na domov pro seniory, včetně odstranění staveb na pozemcích st. 8/1, 8/2, 8/3 v k. ú. obce Jakartovice  </t>
  </si>
  <si>
    <t>Obec Jakartovice</t>
  </si>
  <si>
    <t>0120-2-VZT-2</t>
  </si>
  <si>
    <t>VĚTRÁNÍ PŘÍPRAVNY JÍDEL (ZAŘÍZENÍ č. 1)</t>
  </si>
  <si>
    <r>
      <t>- přívodní ventilátor s dozadu zahnutými lopatkami, oběžné kolo z kompozitního materiálu, V = 1280 m</t>
    </r>
    <r>
      <rPr>
        <vertAlign val="superscript"/>
        <sz val="10"/>
        <rFont val="Arial"/>
        <family val="2"/>
        <charset val="238"/>
      </rPr>
      <t>3</t>
    </r>
    <r>
      <rPr>
        <sz val="10"/>
        <rFont val="Arial"/>
        <family val="2"/>
        <charset val="238"/>
      </rPr>
      <t xml:space="preserve">/h, </t>
    </r>
    <r>
      <rPr>
        <sz val="10"/>
        <rFont val="GreekC"/>
        <charset val="238"/>
      </rPr>
      <t>D</t>
    </r>
    <r>
      <rPr>
        <sz val="10"/>
        <rFont val="Arial"/>
        <family val="2"/>
        <charset val="238"/>
      </rPr>
      <t>p ext. = 200 Pa (230 V, 0,49 kW, 2,1 A), EC motor s vestavěnou tepelnou ochranou, třída účinnosti motoru IE4, krytí elektromotoru IP54 
- odvodní ventilátor s dozadu zahnutými lopatkami, oběžné kolo z kompozitního materiálu, V = 1280 m</t>
    </r>
    <r>
      <rPr>
        <vertAlign val="superscript"/>
        <sz val="10"/>
        <rFont val="Arial"/>
        <family val="2"/>
        <charset val="238"/>
      </rPr>
      <t>3</t>
    </r>
    <r>
      <rPr>
        <sz val="10"/>
        <rFont val="Arial"/>
        <family val="2"/>
        <charset val="238"/>
      </rPr>
      <t xml:space="preserve">/h, </t>
    </r>
    <r>
      <rPr>
        <sz val="10"/>
        <rFont val="GreekS"/>
        <charset val="238"/>
      </rPr>
      <t>D</t>
    </r>
    <r>
      <rPr>
        <sz val="10"/>
        <rFont val="Arial"/>
        <family val="2"/>
        <charset val="238"/>
      </rPr>
      <t>p ext. = 200 Pa (230 V, 0,43 kW, 1,9 A), EC motor s vestavěnou tepelnou ochranou, třída účinnosti motoru IE4, krytí elektromotoru IP54 
- filtr F7 (ISO 16890 ISO ePM2,5 70%) na přívodu
- filtr M5 (ePM10 50%) na odvodu</t>
    </r>
  </si>
  <si>
    <t>- kompletní digitální regulace, ovládací skříň umístěná na stěně jednotky, ovladač s grafickým displejem, režim regulace CAV, hlavní jistič 1Px16A, hlavní vypínač 30 A, snímače tlaku na obou filtrech, čidlo externí teploty, prostorové teplotní čidlo, teplotní čidla na všech čtyřech výstupech vzduchu, teplotní čidlo protimrazové ochrany vodního ohřívače, snímač námrazy rekuperátoru</t>
  </si>
  <si>
    <r>
      <t xml:space="preserve">Potrubní tlumič hluku </t>
    </r>
    <r>
      <rPr>
        <b/>
        <sz val="10"/>
        <rFont val="Symbol"/>
        <family val="1"/>
        <charset val="2"/>
      </rPr>
      <t>Æ</t>
    </r>
    <r>
      <rPr>
        <b/>
        <sz val="10"/>
        <rFont val="Arial"/>
        <family val="2"/>
        <charset val="238"/>
      </rPr>
      <t xml:space="preserve"> 315/900 mm</t>
    </r>
  </si>
  <si>
    <r>
      <t xml:space="preserve">potrubní tlumič hluku z galvanizovaného plechu do potrubí </t>
    </r>
    <r>
      <rPr>
        <sz val="10"/>
        <rFont val="Symbol"/>
        <family val="1"/>
        <charset val="2"/>
      </rPr>
      <t>Æ</t>
    </r>
    <r>
      <rPr>
        <sz val="10"/>
        <rFont val="Arial"/>
        <family val="2"/>
      </rPr>
      <t xml:space="preserve"> 315 mm, délka 900 mm, tloušťka izolace 50 mm, testováno podle normy ISO 7235, připojovací hrdla s pryžovým těsněním</t>
    </r>
  </si>
  <si>
    <t>Nerezový odsávač par</t>
  </si>
  <si>
    <r>
      <t xml:space="preserve">nerezový podvěsný kuchyňský odsávač par (digestoř), 3 rychlosti ventilátoru, tlačítkové ovládání rychlostí, kovové tukové filtry, horní odtah </t>
    </r>
    <r>
      <rPr>
        <sz val="10"/>
        <rFont val="Symbol"/>
        <family val="1"/>
        <charset val="2"/>
      </rPr>
      <t>Æ</t>
    </r>
    <r>
      <rPr>
        <sz val="10"/>
        <rFont val="Arial"/>
        <family val="2"/>
        <charset val="238"/>
      </rPr>
      <t xml:space="preserve"> 120 mm, max. výkon odsavače 348 m</t>
    </r>
    <r>
      <rPr>
        <vertAlign val="superscript"/>
        <sz val="10"/>
        <rFont val="Arial"/>
        <family val="2"/>
        <charset val="238"/>
      </rPr>
      <t>3</t>
    </r>
    <r>
      <rPr>
        <sz val="10"/>
        <rFont val="Arial"/>
        <family val="2"/>
        <charset val="238"/>
      </rPr>
      <t>/h, LED osvětlení, zpětná klapka, šířka digestoře 600 mm, hloubka 485 mm
elektrické napětí 230 V, příkon 174 W, možnost instalace pod horní skříňky kuchyňské linky i volně v prostoru</t>
    </r>
  </si>
  <si>
    <r>
      <t xml:space="preserve">Protidešťová žaluzie </t>
    </r>
    <r>
      <rPr>
        <b/>
        <sz val="10"/>
        <rFont val="Symbol"/>
        <family val="1"/>
        <charset val="2"/>
      </rPr>
      <t>Æ</t>
    </r>
    <r>
      <rPr>
        <b/>
        <sz val="10"/>
        <rFont val="Arial"/>
        <family val="2"/>
        <charset val="238"/>
      </rPr>
      <t xml:space="preserve"> 315 mm</t>
    </r>
  </si>
  <si>
    <r>
      <t xml:space="preserve">Střešní ventilační hlavice </t>
    </r>
    <r>
      <rPr>
        <b/>
        <sz val="10"/>
        <rFont val="Symbol"/>
        <family val="1"/>
        <charset val="2"/>
      </rPr>
      <t>Æ</t>
    </r>
    <r>
      <rPr>
        <b/>
        <sz val="10"/>
        <rFont val="Arial"/>
        <family val="2"/>
        <charset val="238"/>
      </rPr>
      <t xml:space="preserve"> 315 mm</t>
    </r>
  </si>
  <si>
    <r>
      <t xml:space="preserve">Výfuková hlavice </t>
    </r>
    <r>
      <rPr>
        <sz val="10"/>
        <rFont val="Symbol"/>
        <family val="1"/>
        <charset val="2"/>
      </rPr>
      <t>Æ</t>
    </r>
    <r>
      <rPr>
        <sz val="10"/>
        <rFont val="Arial"/>
        <family val="2"/>
        <charset val="238"/>
      </rPr>
      <t xml:space="preserve"> 315 mm z pozinkovaného plechu</t>
    </r>
  </si>
  <si>
    <t>Jednořadá vyústka 525x75 mm s regulací</t>
  </si>
  <si>
    <t>Textilní vyústka 315/3750 mm</t>
  </si>
  <si>
    <t>0120-2-VZT-3</t>
  </si>
  <si>
    <t>0120-2-VZT-6</t>
  </si>
  <si>
    <t>Textilní vyústka 315/3750 mm (náhradní kus)</t>
  </si>
  <si>
    <t>- uzavírací klapka na přívodu, včetně servopohonu (24 V, 2 Nm, ovládání otevřeno - zavřeno, havarijní funkce)
- uzavírací klapka na odvodu, včetně servopohonu (24 V, 2 Nm, ovládání otevřeno - zavřeno)
- pružná spojka se sponou průměru 315 mm (4 ks) 
- souprava pro odvod kondenzátu (sifon) průměr 32/40 mm (3 ks)
- závěsný systém</t>
  </si>
  <si>
    <r>
      <t xml:space="preserve">Potrubí </t>
    </r>
    <r>
      <rPr>
        <sz val="10"/>
        <rFont val="Symbol"/>
        <family val="1"/>
        <charset val="2"/>
      </rPr>
      <t>Æ</t>
    </r>
    <r>
      <rPr>
        <sz val="10"/>
        <rFont val="Arial"/>
        <family val="2"/>
        <charset val="238"/>
      </rPr>
      <t xml:space="preserve"> 315 mm</t>
    </r>
  </si>
  <si>
    <r>
      <t xml:space="preserve">Oblouk segmentový 90° </t>
    </r>
    <r>
      <rPr>
        <sz val="10"/>
        <rFont val="Symbol"/>
        <family val="1"/>
        <charset val="2"/>
      </rPr>
      <t>Æ</t>
    </r>
    <r>
      <rPr>
        <sz val="10"/>
        <rFont val="Arial"/>
        <family val="2"/>
        <charset val="238"/>
      </rPr>
      <t xml:space="preserve"> 315 mm</t>
    </r>
  </si>
  <si>
    <r>
      <t xml:space="preserve">Oblouk segmentový 85° </t>
    </r>
    <r>
      <rPr>
        <sz val="10"/>
        <rFont val="Symbol"/>
        <family val="1"/>
        <charset val="2"/>
      </rPr>
      <t>Æ</t>
    </r>
    <r>
      <rPr>
        <sz val="10"/>
        <rFont val="Arial"/>
        <family val="2"/>
        <charset val="238"/>
      </rPr>
      <t xml:space="preserve"> 315 mm</t>
    </r>
  </si>
  <si>
    <r>
      <t xml:space="preserve">Oblouk segmentový 30° </t>
    </r>
    <r>
      <rPr>
        <sz val="10"/>
        <rFont val="Symbol"/>
        <family val="1"/>
        <charset val="2"/>
      </rPr>
      <t>Æ</t>
    </r>
    <r>
      <rPr>
        <sz val="10"/>
        <rFont val="Arial"/>
        <family val="2"/>
        <charset val="238"/>
      </rPr>
      <t xml:space="preserve"> 315 mm</t>
    </r>
  </si>
  <si>
    <r>
      <t xml:space="preserve">Odbočka jednostranná 90° </t>
    </r>
    <r>
      <rPr>
        <sz val="10"/>
        <rFont val="Symbol"/>
        <family val="1"/>
        <charset val="2"/>
      </rPr>
      <t>Æ</t>
    </r>
    <r>
      <rPr>
        <sz val="10"/>
        <rFont val="Arial"/>
        <family val="2"/>
        <charset val="238"/>
      </rPr>
      <t xml:space="preserve"> 315-315-315 mm</t>
    </r>
  </si>
  <si>
    <r>
      <t>Seznam montážního materiálu: 1 ks 17300 mm plastované pozink lanko, 8 ks nerez zámky, 2 ks nerez napínáky, 2 ks lankový závěs pozink 1500 mm, 18 ks plastové háčky 190 mm, 1ks kruhový 315 mm nerez připojovací pásek
Mikroperforace: S1 A 3650 mm, 616 m</t>
    </r>
    <r>
      <rPr>
        <vertAlign val="superscript"/>
        <sz val="10"/>
        <rFont val="Arial"/>
        <family val="2"/>
        <charset val="238"/>
      </rPr>
      <t>3</t>
    </r>
    <r>
      <rPr>
        <sz val="10"/>
        <rFont val="Arial"/>
        <family val="2"/>
        <charset val="238"/>
      </rPr>
      <t>/h, směr/oblast 90/90 + B 3650 mm, 616 m3/h, 270/90</t>
    </r>
  </si>
  <si>
    <r>
      <t xml:space="preserve">textilní vyústka kruhového průřezu </t>
    </r>
    <r>
      <rPr>
        <sz val="10"/>
        <rFont val="Symbol"/>
        <family val="1"/>
        <charset val="2"/>
      </rPr>
      <t>Æ</t>
    </r>
    <r>
      <rPr>
        <sz val="10"/>
        <rFont val="Arial"/>
        <family val="2"/>
        <charset val="238"/>
      </rPr>
      <t xml:space="preserve"> 315 mm s mikroperforací (náhradní kus na vzájemnou výměnu během praní), délka 3750 mm,  první konec - začátek, druhý konec - zaslepení, 1ks Zip 315, průtok 1280 m</t>
    </r>
    <r>
      <rPr>
        <vertAlign val="superscript"/>
        <sz val="10"/>
        <rFont val="Arial"/>
        <family val="2"/>
        <charset val="238"/>
      </rPr>
      <t>3</t>
    </r>
    <r>
      <rPr>
        <sz val="10"/>
        <rFont val="Arial"/>
        <family val="2"/>
        <charset val="238"/>
      </rPr>
      <t>/h, použitelný přetlak 100 Pa, tlaková ztráta třením = 0,9 Pa, tkanina PMS - 100 % polyester, nekonečné vlákno (multifilament), hmotnost 214 g/m², tloušťka 0,30 mm, prodyšnost 55 m³/h/m² při 120 Pa, pevnost (osnova/útek) 1830/1020 N (ČSN EN ISO 13934-1), požární odolnost - třída B-s1, d0 dle ČSN EN 13501-1+A1:2010, teplotní odolnost -60 až +110°C, srážlivost (osnova/útek) 0,5/0,5 %  při 40 °C dle ČSN EN ISO 6330-2000, vhodná pro čisté prostory - třída č. 4 (ČSN EN ISO 14644-1), pratelná v pračce, barva světle šedá.
Bez montážního materiálu, 18 ks plastové háčky 190 mm</t>
    </r>
  </si>
  <si>
    <r>
      <t xml:space="preserve">textilní vyústka kruhového průřezu </t>
    </r>
    <r>
      <rPr>
        <sz val="10"/>
        <rFont val="Symbol"/>
        <family val="1"/>
        <charset val="2"/>
      </rPr>
      <t>Æ</t>
    </r>
    <r>
      <rPr>
        <sz val="10"/>
        <rFont val="Arial"/>
        <family val="2"/>
        <charset val="238"/>
      </rPr>
      <t xml:space="preserve"> 315 mm s mikroperforací, délka 3750 mm,  první konec - začátek, druhý konec - zaslepení, 1ks Zip 315, průtok 1280 m</t>
    </r>
    <r>
      <rPr>
        <vertAlign val="superscript"/>
        <sz val="10"/>
        <rFont val="Arial"/>
        <family val="2"/>
        <charset val="238"/>
      </rPr>
      <t>3</t>
    </r>
    <r>
      <rPr>
        <sz val="10"/>
        <rFont val="Arial"/>
        <family val="2"/>
        <charset val="238"/>
      </rPr>
      <t>/h, použitelný přetlak 100 Pa, tlaková ztráta třením = 0,9 Pa, tkanina PMS - 100 % polyester, nekonečné vlákno (multifilament), hmotnost 214 g/m², tloušťka 0,30 mm, prodyšnost 55 m³/h/m² při 120 Pa, pevnost (osnova/útek) 1830/1020 N (ČSN EN ISO 13934-1), požární odolnost - třída B-s1, d0 dle ČSN EN 13501-1+A1:2010, teplotní odolnost -60 až +110°C, srážlivost (osnova/útek) 0,5/0,5 %  při 40 °C dle ČSN EN ISO 6330-2000, vhodná pro čisté prostory - třída č. 4 (ČSN EN ISO 14644-1), pratelná v pračce, barva světle šedá</t>
    </r>
  </si>
  <si>
    <t>Samolepící izolační pás tloušťky 20 mm vyrobený ze syntetického kaučuku se strukturou uzavřených buněk s povrchovou úpravou vyztuženou hliníkovou fólií, tepelná vodivost λ = 0,036 W/m.K (při 0 °C), součinitel difuzního odporu vodní páry μ ≥ 5 000, hořlavost podle EN 13501 B-s3,d0, včetně spojovací termopásky</t>
  </si>
  <si>
    <t>Samolepící izolační pás tloušťky 10 mm vyrobený ze syntetického kaučuku se strukturou uzavřených buněk s povrchovou úpravou vyztuženou hliníkovou fólií, tepelná vodivost λ = 0,036 W/m.K (při 0 °C), součinitel difuzního odporu vodní páry μ ≥ 5 000, hořlavost podle EN 13501 B-s3,d0, včetně spojovací termopásky</t>
  </si>
  <si>
    <t>0120-2-VZT-3,7</t>
  </si>
  <si>
    <t>VĚTRÁNÍ PRÁDELNY (ZAŘÍZENÍ č. 2)</t>
  </si>
  <si>
    <t>Rekuperační jednotka</t>
  </si>
  <si>
    <t>0120-2-VZT-5</t>
  </si>
  <si>
    <t>tichá nástěnná rekuperační jednotka, skříň z bíle (RAL 9003) lakovaného pozinkovaného ocelového plechu, konstrukce je tvořena sendvičovými panely o tloušťce 25 mm s nízkými tepelnými ztrátami, hrdla (Ø 160 mm) jsou umístěna na horní části skříně, plně automatický obtok výměníku (by-pass), řídicí systémem, který indikuje znečištění filtrů, ovládá by-pass a umožňuje spuštění funkce zvýšeného provětrávání (BOOST) nebo pohotovostního režimu, z jednotky je vyveden sedmižílový 1,2 m dlouhý kabel určený pro přímé napojení ovladače a napájení, otevření jednotky je snímáno magnetickou pojistkou (po otevření se přeruší chod ventilátorů)</t>
  </si>
  <si>
    <r>
      <t>Výkon jednotky lze kdykoliv libovolně nastavit dle potřeby, vzdálený ovladač je vybaven čtyřmi potenciometry, kterými lze nastavit hodnotu průtoku standardního, zvýšeného nebo vychlazovacího režimu v letním období, poslední potenciometr slouží pro nastavení režimu větrání – rovnotlaký, přetlakový nebo podtlakový režim, LCD panel TSP-A, který umožňuje nastavení týdenního programu, jednotka má analogový vstup 0–10 V a je možné ji řídit od externího analogového čidla CO</t>
    </r>
    <r>
      <rPr>
        <vertAlign val="subscript"/>
        <sz val="10"/>
        <rFont val="Arial"/>
        <family val="2"/>
        <charset val="238"/>
      </rPr>
      <t>2</t>
    </r>
    <r>
      <rPr>
        <sz val="10"/>
        <rFont val="Arial"/>
        <family val="2"/>
        <charset val="238"/>
      </rPr>
      <t>, vlhkosti nebo teploty, prostorové čidlo relativní vlhkosti</t>
    </r>
  </si>
  <si>
    <r>
      <t>• přívodní radiální ventilátor s dozadu zahnutými lopatkami, V = 500 m</t>
    </r>
    <r>
      <rPr>
        <vertAlign val="superscript"/>
        <sz val="10"/>
        <rFont val="Arial"/>
        <family val="2"/>
        <charset val="238"/>
      </rPr>
      <t>3</t>
    </r>
    <r>
      <rPr>
        <sz val="10"/>
        <rFont val="Arial"/>
        <family val="2"/>
        <charset val="238"/>
      </rPr>
      <t xml:space="preserve">/h, </t>
    </r>
    <r>
      <rPr>
        <sz val="10"/>
        <rFont val="GreekC"/>
        <charset val="238"/>
      </rPr>
      <t>D</t>
    </r>
    <r>
      <rPr>
        <sz val="10"/>
        <rFont val="Arial"/>
        <family val="2"/>
        <charset val="238"/>
      </rPr>
      <t>p = 140 Pa (230 V, 172,5 W, 1 A), EC motor
• odvodní radiální ventilátor s dozadu zahnutými lopatkami, V = 500 m</t>
    </r>
    <r>
      <rPr>
        <vertAlign val="superscript"/>
        <sz val="10"/>
        <rFont val="Arial"/>
        <family val="2"/>
        <charset val="238"/>
      </rPr>
      <t>3</t>
    </r>
    <r>
      <rPr>
        <sz val="10"/>
        <rFont val="Arial"/>
        <family val="2"/>
        <charset val="238"/>
      </rPr>
      <t xml:space="preserve">/h, </t>
    </r>
    <r>
      <rPr>
        <sz val="10"/>
        <rFont val="GreekC"/>
        <charset val="238"/>
      </rPr>
      <t>D</t>
    </r>
    <r>
      <rPr>
        <sz val="10"/>
        <rFont val="Arial"/>
        <family val="2"/>
        <charset val="238"/>
      </rPr>
      <t>p = 140 Pa (230 V, 172,5 W, 1 A), EC motor
• deskové filtry třídy M5 (ISO ePM10 50%) na přívodu i odvodu
• integrovaný elektrický předehřev s výkonem 1500 W (230 V)
• hliníkový protiproudý deskový výměník s účinností 82 %, výměník je přístupný po demontáži čelní stěny jednotky, pro letní provoz je jednotka vybavena obtokem výměníku, včetně sifonu
  parametry vstupního venkovního vzduchu (zima/léto):
  t</t>
    </r>
    <r>
      <rPr>
        <vertAlign val="subscript"/>
        <sz val="10"/>
        <rFont val="Arial"/>
        <family val="2"/>
        <charset val="238"/>
      </rPr>
      <t>p</t>
    </r>
    <r>
      <rPr>
        <sz val="10"/>
        <rFont val="Arial"/>
        <family val="2"/>
        <charset val="238"/>
      </rPr>
      <t xml:space="preserve"> =  -15 °C/+32 °C, Rh = 90/40 %
  parametry vzduchu odváděného z větr. prostoru (zima/léto): 
  t</t>
    </r>
    <r>
      <rPr>
        <vertAlign val="subscript"/>
        <sz val="10"/>
        <rFont val="Arial"/>
        <family val="2"/>
        <charset val="238"/>
      </rPr>
      <t>o</t>
    </r>
    <r>
      <rPr>
        <sz val="10"/>
        <rFont val="Arial"/>
        <family val="2"/>
        <charset val="238"/>
      </rPr>
      <t xml:space="preserve"> = +22 °C/+30 °C, Rh = 40/50 %</t>
    </r>
  </si>
  <si>
    <r>
      <t xml:space="preserve">plastová protidešťová žaluzie na potrubí </t>
    </r>
    <r>
      <rPr>
        <sz val="10"/>
        <rFont val="Symbol"/>
        <family val="1"/>
        <charset val="2"/>
      </rPr>
      <t>Æ</t>
    </r>
    <r>
      <rPr>
        <sz val="10"/>
        <rFont val="Arial"/>
        <family val="2"/>
      </rPr>
      <t xml:space="preserve"> 315 mm</t>
    </r>
  </si>
  <si>
    <r>
      <t xml:space="preserve">Potrubní tlumič hluku </t>
    </r>
    <r>
      <rPr>
        <b/>
        <sz val="10"/>
        <rFont val="Symbol"/>
        <family val="1"/>
        <charset val="2"/>
      </rPr>
      <t>Æ</t>
    </r>
    <r>
      <rPr>
        <b/>
        <sz val="10"/>
        <rFont val="Arial"/>
        <family val="2"/>
        <charset val="238"/>
      </rPr>
      <t xml:space="preserve"> 160/900 mm</t>
    </r>
  </si>
  <si>
    <r>
      <t xml:space="preserve">potrubní tlumič hluku z galvanizovaného plechu do potrubí </t>
    </r>
    <r>
      <rPr>
        <sz val="10"/>
        <rFont val="Symbol"/>
        <family val="1"/>
        <charset val="2"/>
      </rPr>
      <t>Æ</t>
    </r>
    <r>
      <rPr>
        <sz val="10"/>
        <rFont val="Arial"/>
        <family val="2"/>
      </rPr>
      <t xml:space="preserve"> 160 mm, délka 900 mm, tloušťka izolace 50 mm, testováno podle normy ISO 7235, připojovací hrdla s pryžovým těsněním</t>
    </r>
  </si>
  <si>
    <r>
      <t xml:space="preserve">Potrubní tlumič hluku </t>
    </r>
    <r>
      <rPr>
        <b/>
        <sz val="10"/>
        <rFont val="Symbol"/>
        <family val="1"/>
        <charset val="2"/>
      </rPr>
      <t>Æ</t>
    </r>
    <r>
      <rPr>
        <b/>
        <sz val="10"/>
        <rFont val="Arial"/>
        <family val="2"/>
        <charset val="238"/>
      </rPr>
      <t xml:space="preserve"> 160/600 mm</t>
    </r>
  </si>
  <si>
    <r>
      <t xml:space="preserve">potrubní tlumič hluku z galvanizovaného plechu do potrubí </t>
    </r>
    <r>
      <rPr>
        <sz val="10"/>
        <rFont val="Symbol"/>
        <family val="1"/>
        <charset val="2"/>
      </rPr>
      <t>Æ</t>
    </r>
    <r>
      <rPr>
        <sz val="10"/>
        <rFont val="Arial"/>
        <family val="2"/>
      </rPr>
      <t xml:space="preserve"> 160 mm, délka 600 mm, tloušťka izolace 50 mm, testováno podle normy ISO 7235, připojovací hrdla s pryžovým těsněním</t>
    </r>
  </si>
  <si>
    <t>0120-2-VZT-7</t>
  </si>
  <si>
    <r>
      <t xml:space="preserve">Sací kus </t>
    </r>
    <r>
      <rPr>
        <b/>
        <sz val="10"/>
        <rFont val="Symbol"/>
        <family val="1"/>
        <charset val="2"/>
      </rPr>
      <t>Æ</t>
    </r>
    <r>
      <rPr>
        <b/>
        <sz val="10"/>
        <rFont val="Arial"/>
        <family val="2"/>
        <charset val="238"/>
      </rPr>
      <t xml:space="preserve"> 160/135°</t>
    </r>
  </si>
  <si>
    <r>
      <t xml:space="preserve">Střešní ventilační hlavice </t>
    </r>
    <r>
      <rPr>
        <b/>
        <sz val="10"/>
        <rFont val="Symbol"/>
        <family val="1"/>
        <charset val="2"/>
      </rPr>
      <t>Æ</t>
    </r>
    <r>
      <rPr>
        <b/>
        <sz val="10"/>
        <rFont val="Arial"/>
        <family val="2"/>
        <charset val="238"/>
      </rPr>
      <t xml:space="preserve"> 160 mm</t>
    </r>
  </si>
  <si>
    <r>
      <t xml:space="preserve">Výfuková hlavice </t>
    </r>
    <r>
      <rPr>
        <sz val="10"/>
        <rFont val="Symbol"/>
        <family val="1"/>
        <charset val="2"/>
      </rPr>
      <t>Æ</t>
    </r>
    <r>
      <rPr>
        <sz val="10"/>
        <rFont val="Arial"/>
        <family val="2"/>
        <charset val="238"/>
      </rPr>
      <t xml:space="preserve"> 160 mm z pozinkovaného plechu</t>
    </r>
  </si>
  <si>
    <r>
      <t xml:space="preserve">Těsná uzavírací klapka </t>
    </r>
    <r>
      <rPr>
        <b/>
        <sz val="10"/>
        <rFont val="Symbol"/>
        <family val="1"/>
        <charset val="2"/>
      </rPr>
      <t>Æ</t>
    </r>
    <r>
      <rPr>
        <b/>
        <sz val="10"/>
        <rFont val="Arial"/>
        <family val="2"/>
        <charset val="238"/>
      </rPr>
      <t xml:space="preserve"> 160  mm</t>
    </r>
  </si>
  <si>
    <r>
      <t xml:space="preserve">těsná uzavírací klapka </t>
    </r>
    <r>
      <rPr>
        <sz val="10"/>
        <rFont val="Symbol"/>
        <family val="1"/>
        <charset val="2"/>
      </rPr>
      <t>Æ</t>
    </r>
    <r>
      <rPr>
        <sz val="10"/>
        <rFont val="Arial"/>
        <family val="2"/>
        <charset val="238"/>
      </rPr>
      <t xml:space="preserve"> 160 mm, včetně servopohonu (230 V, 5 Nm, otevřeno - zavřeno)</t>
    </r>
  </si>
  <si>
    <t>jednořadá vyústka z pozinkovaného plechu do kruhového potrubí, rozměr 525x75 mm, regulace R1, upínání pomocí šroubů, odvod vzduchu</t>
  </si>
  <si>
    <t>Dvouřadá vyústka 425x75 mm s regulací</t>
  </si>
  <si>
    <t>dvouřadá vyústka z pozinkovaného plechu do kruhového potrubí, rozměr 425x75 mm, regulace R1, upínání pomocí šroubů, přívod vzduchu</t>
  </si>
  <si>
    <t>Jednořadá vyústka 425x75 mm s regulací</t>
  </si>
  <si>
    <t>jednořadá vyústka z pozinkovaného plechu do kruhového potrubí, rozměr 425x75 mm, regulace R1, upínání pomocí šroubů, odvod vzduchu</t>
  </si>
  <si>
    <r>
      <t xml:space="preserve">sací kus </t>
    </r>
    <r>
      <rPr>
        <sz val="10"/>
        <rFont val="Symbol"/>
        <family val="1"/>
        <charset val="2"/>
      </rPr>
      <t>Æ</t>
    </r>
    <r>
      <rPr>
        <sz val="10"/>
        <rFont val="Arial"/>
        <family val="2"/>
      </rPr>
      <t xml:space="preserve"> 160 mm z pozinkovaného plechu, úhel 135°, krycí mřížka - prvek patřící do těsného kruhového potrubního systému z pozinkovaného plechu, třída těsnosti D, standardní těsnění EPDM, rezistentní pro ozón a UV záření</t>
    </r>
  </si>
  <si>
    <t>podstropní rekuperační jednotka do vnitřního prostoru, patentovaný modulární systém se stěnovými panely tloušťky 45 mm, které jsou vyrobeny z ocelového pozinkovaného plechu s vnějším lakováním v odstínu RAL 9002 (šedobílá), panely jsou uvnitř vyplněné zvukovou a tepelnou izolací z nehořlavé skelné minerální vlny, skříň jednotky s otevíratelnými dveřmi se zámky nebo plně snímatelnými panely, rám jednotky z hliníkových profilů.</t>
  </si>
  <si>
    <t>jednořadá uzavřená stěnová mřížka z hliníkového plechu, rozměr 400x200 mm, typ lamel 2, rozteč lamel 20 mm , upínání pomocí šroubů</t>
  </si>
  <si>
    <t>Stěnová mřížka 400x200 mm</t>
  </si>
  <si>
    <r>
      <t xml:space="preserve">Oblouk lisovaný 30° </t>
    </r>
    <r>
      <rPr>
        <sz val="10"/>
        <rFont val="Symbol"/>
        <family val="1"/>
        <charset val="2"/>
      </rPr>
      <t>Æ</t>
    </r>
    <r>
      <rPr>
        <sz val="10"/>
        <rFont val="Arial"/>
        <family val="2"/>
        <charset val="238"/>
      </rPr>
      <t xml:space="preserve"> 160 mm</t>
    </r>
  </si>
  <si>
    <r>
      <t xml:space="preserve">Oblouk lisovaný 15° </t>
    </r>
    <r>
      <rPr>
        <sz val="10"/>
        <rFont val="Symbol"/>
        <family val="1"/>
        <charset val="2"/>
      </rPr>
      <t>Æ</t>
    </r>
    <r>
      <rPr>
        <sz val="10"/>
        <rFont val="Arial"/>
        <family val="2"/>
        <charset val="238"/>
      </rPr>
      <t xml:space="preserve"> 160 mm</t>
    </r>
  </si>
  <si>
    <t>0120-2-VZT-5,7</t>
  </si>
  <si>
    <t>Malý stěnový ventilátor</t>
  </si>
  <si>
    <t>OV-2</t>
  </si>
  <si>
    <r>
      <t>malý tichý stěnový axiální ventilátor, skříň bílé barvy z nárazuvzdorného plastu, oběžné kolo z nárazuvzdorného plastu, asynchronní motor s ochranou proti přetížení a s kuličkovými ložisky s tukovou náplní na dobu životnosti (krytí IP45), zpětná klapka, hygrostat s nastavitelným doběhem až 30 minut
V = 50 m</t>
    </r>
    <r>
      <rPr>
        <vertAlign val="superscript"/>
        <sz val="12"/>
        <rFont val="Arial Narrow"/>
        <family val="2"/>
        <charset val="238"/>
      </rPr>
      <t>3</t>
    </r>
    <r>
      <rPr>
        <sz val="12"/>
        <rFont val="Arial Narrow"/>
        <family val="2"/>
        <charset val="238"/>
      </rPr>
      <t xml:space="preserve">/h, </t>
    </r>
    <r>
      <rPr>
        <sz val="12"/>
        <rFont val="GreekC"/>
        <charset val="238"/>
      </rPr>
      <t>D</t>
    </r>
    <r>
      <rPr>
        <sz val="12"/>
        <rFont val="Arial Narrow"/>
        <family val="2"/>
        <charset val="238"/>
      </rPr>
      <t>p = 45 Pa (230 V, 16 W)</t>
    </r>
  </si>
  <si>
    <r>
      <t>malý tichý stěnový axiální ventilátor, skříň bílé barvy z nárazuvzdorného plastu, oběžné kolo z nárazuvzdorného plastu, asynchronní motor s ochranou proti přetížení a s kuličkovými ložisky s tukovou náplní na dobu životnosti (krytí IP45), zpětná klapka, hygrostat s nastavitelným doběhem až 30 minut
V = 230 m</t>
    </r>
    <r>
      <rPr>
        <vertAlign val="superscript"/>
        <sz val="10"/>
        <rFont val="Arial"/>
        <family val="2"/>
        <charset val="238"/>
      </rPr>
      <t>3</t>
    </r>
    <r>
      <rPr>
        <sz val="10"/>
        <rFont val="Arial"/>
        <family val="2"/>
        <charset val="238"/>
      </rPr>
      <t xml:space="preserve">/h, </t>
    </r>
    <r>
      <rPr>
        <sz val="10"/>
        <rFont val="GreekC"/>
        <charset val="238"/>
      </rPr>
      <t>D</t>
    </r>
    <r>
      <rPr>
        <sz val="10"/>
        <rFont val="Arial"/>
        <family val="2"/>
        <charset val="238"/>
      </rPr>
      <t>p = 45 Pa (230 V, 21 W)</t>
    </r>
  </si>
  <si>
    <r>
      <t xml:space="preserve">Samočinná žaluziová klapka </t>
    </r>
    <r>
      <rPr>
        <b/>
        <sz val="10"/>
        <rFont val="Symbol"/>
        <family val="1"/>
        <charset val="2"/>
      </rPr>
      <t>Æ</t>
    </r>
    <r>
      <rPr>
        <b/>
        <sz val="10"/>
        <rFont val="Arial"/>
        <family val="2"/>
        <charset val="238"/>
      </rPr>
      <t xml:space="preserve"> 160 mm</t>
    </r>
  </si>
  <si>
    <r>
      <t xml:space="preserve">plastová samočinná (přetlaková) klapka na potrubí </t>
    </r>
    <r>
      <rPr>
        <sz val="10"/>
        <rFont val="Symbol"/>
        <family val="1"/>
        <charset val="2"/>
      </rPr>
      <t>Æ</t>
    </r>
    <r>
      <rPr>
        <sz val="10"/>
        <rFont val="Arial"/>
        <family val="2"/>
      </rPr>
      <t xml:space="preserve"> 160 mm</t>
    </r>
  </si>
  <si>
    <r>
      <t xml:space="preserve">Samočinná žaluziová klapka </t>
    </r>
    <r>
      <rPr>
        <b/>
        <sz val="10"/>
        <rFont val="Symbol"/>
        <family val="1"/>
        <charset val="2"/>
      </rPr>
      <t>Æ</t>
    </r>
    <r>
      <rPr>
        <b/>
        <sz val="10"/>
        <rFont val="Arial"/>
        <family val="2"/>
        <charset val="238"/>
      </rPr>
      <t xml:space="preserve"> 125 mm</t>
    </r>
  </si>
  <si>
    <r>
      <t xml:space="preserve">plastová samočinná (přetlaková) klapka na potrubí </t>
    </r>
    <r>
      <rPr>
        <sz val="10"/>
        <rFont val="Symbol"/>
        <family val="1"/>
        <charset val="2"/>
      </rPr>
      <t>Æ</t>
    </r>
    <r>
      <rPr>
        <sz val="10"/>
        <rFont val="Arial"/>
        <family val="2"/>
      </rPr>
      <t xml:space="preserve"> 125 mm</t>
    </r>
  </si>
  <si>
    <t>VĚTRÁNÍ SOCIÁLNÍCH ZAŘÍZENÍ ŠATNY ZAMĚSTNANCŮ (ZAŘÍZENÍ č. 3)</t>
  </si>
  <si>
    <t>4.01</t>
  </si>
  <si>
    <t>4.02</t>
  </si>
  <si>
    <t>0120-2-VZT-2,4</t>
  </si>
  <si>
    <t>0120-2-VZT-2,3,4</t>
  </si>
  <si>
    <t>0120-2-VZT-2,3,4,5</t>
  </si>
  <si>
    <t>4.03</t>
  </si>
  <si>
    <r>
      <t>malý tichý stěnový axiální ventilátor, skříň bílé barvy z nárazuvzdorného plastu, oběžné kolo z nárazuvzdorného plastu, asynchronní motor s ochranou proti přetížení a s kuličkovými ložisky s tukovou náplní na dobu životnosti (krytí IP45), zpětná klapka, hygrostat s nastavitelným doběhem až 30 minut
V = 80 m</t>
    </r>
    <r>
      <rPr>
        <vertAlign val="superscript"/>
        <sz val="12"/>
        <rFont val="Arial Narrow"/>
        <family val="2"/>
        <charset val="238"/>
      </rPr>
      <t>3</t>
    </r>
    <r>
      <rPr>
        <sz val="12"/>
        <rFont val="Arial Narrow"/>
        <family val="2"/>
        <charset val="238"/>
      </rPr>
      <t xml:space="preserve">/h, </t>
    </r>
    <r>
      <rPr>
        <sz val="12"/>
        <rFont val="GreekC"/>
        <charset val="238"/>
      </rPr>
      <t>D</t>
    </r>
    <r>
      <rPr>
        <sz val="12"/>
        <rFont val="Arial Narrow"/>
        <family val="2"/>
        <charset val="238"/>
      </rPr>
      <t>p = 35 Pa (230 V, 16 W)</t>
    </r>
  </si>
  <si>
    <t>4.04</t>
  </si>
  <si>
    <t>4.05</t>
  </si>
  <si>
    <r>
      <t xml:space="preserve">Potrubní tlumič hluku </t>
    </r>
    <r>
      <rPr>
        <b/>
        <sz val="10"/>
        <rFont val="Symbol"/>
        <family val="1"/>
        <charset val="2"/>
      </rPr>
      <t>Æ</t>
    </r>
    <r>
      <rPr>
        <b/>
        <sz val="10"/>
        <rFont val="Arial"/>
        <family val="2"/>
        <charset val="238"/>
      </rPr>
      <t xml:space="preserve"> 100/900 mm</t>
    </r>
  </si>
  <si>
    <r>
      <t xml:space="preserve">potrubní tlumič hluku z galvanizovaného plechu do potrubí </t>
    </r>
    <r>
      <rPr>
        <sz val="10"/>
        <rFont val="Symbol"/>
        <family val="1"/>
        <charset val="2"/>
      </rPr>
      <t>Æ</t>
    </r>
    <r>
      <rPr>
        <sz val="10"/>
        <rFont val="Arial"/>
        <family val="2"/>
      </rPr>
      <t xml:space="preserve"> 100 mm, délka 900 mm, tloušťka izolace 50 mm, testováno podle normy ISO 7235, připojovací hrdla s pryžovým těsněním</t>
    </r>
  </si>
  <si>
    <r>
      <t xml:space="preserve">Tichý potrubní diagonální ventilátor </t>
    </r>
    <r>
      <rPr>
        <b/>
        <sz val="10"/>
        <rFont val="Symbol"/>
        <family val="1"/>
        <charset val="2"/>
      </rPr>
      <t>Æ</t>
    </r>
    <r>
      <rPr>
        <b/>
        <sz val="10"/>
        <rFont val="Arial"/>
        <family val="2"/>
        <charset val="238"/>
      </rPr>
      <t xml:space="preserve"> 100 mm</t>
    </r>
  </si>
  <si>
    <r>
      <t xml:space="preserve">ultratichý potrubní diagonální ventilátor, </t>
    </r>
    <r>
      <rPr>
        <sz val="10"/>
        <rFont val="Symbol"/>
        <family val="1"/>
        <charset val="2"/>
      </rPr>
      <t>Æ</t>
    </r>
    <r>
      <rPr>
        <sz val="10"/>
        <rFont val="Arial"/>
        <family val="2"/>
        <charset val="238"/>
      </rPr>
      <t xml:space="preserve"> 100 mm, V = 80 m</t>
    </r>
    <r>
      <rPr>
        <vertAlign val="superscript"/>
        <sz val="10"/>
        <rFont val="Arial"/>
        <family val="2"/>
        <charset val="238"/>
      </rPr>
      <t>3</t>
    </r>
    <r>
      <rPr>
        <sz val="10"/>
        <rFont val="Arial"/>
        <family val="2"/>
        <charset val="238"/>
      </rPr>
      <t xml:space="preserve">/h, </t>
    </r>
    <r>
      <rPr>
        <sz val="10"/>
        <rFont val="GreekC"/>
        <charset val="238"/>
      </rPr>
      <t>D</t>
    </r>
    <r>
      <rPr>
        <sz val="10"/>
        <rFont val="Arial"/>
        <family val="2"/>
        <charset val="238"/>
      </rPr>
      <t xml:space="preserve">p = 90 Pa (230 V, 27 W, 0,12 A), provedení s nastavitelným doběhem 1 - 30 minut, max. teplota vzduchu 60 °C, skříň z plastu složená z konzoly pro montáž na zeď nebo strop, hlukového absorbéru a motoru, připojovací hrdla s gumovým těsněním, diagonální oběžné kolo z plastu, indukční motor s dvojím vinutím a tepelnou pojistkou, vinutí s tropikalizační úpravou, izolace třídy B, kuličková ložiska s tukovou náplní na dobu životnosti, krytí motoru IP44, svorkovnice na skříni ventilátoru, včetně 2 ks spojovacích manžet </t>
    </r>
    <r>
      <rPr>
        <sz val="10"/>
        <rFont val="Symbol"/>
        <family val="1"/>
        <charset val="2"/>
      </rPr>
      <t>Æ</t>
    </r>
    <r>
      <rPr>
        <sz val="10"/>
        <rFont val="Arial"/>
        <family val="2"/>
        <charset val="238"/>
      </rPr>
      <t xml:space="preserve"> 125 mm s gumovým vyložením a samočinné motýlkové zpětné klapky z pozinkovaného plechu (klapka je vložena v potrubí)</t>
    </r>
  </si>
  <si>
    <t>4.06</t>
  </si>
  <si>
    <t>4.07</t>
  </si>
  <si>
    <t>4.08</t>
  </si>
  <si>
    <r>
      <t xml:space="preserve">Střešní ventilační hlavice </t>
    </r>
    <r>
      <rPr>
        <b/>
        <sz val="10"/>
        <rFont val="Symbol"/>
        <family val="1"/>
        <charset val="2"/>
      </rPr>
      <t>Æ</t>
    </r>
    <r>
      <rPr>
        <b/>
        <sz val="10"/>
        <rFont val="Arial"/>
        <family val="2"/>
        <charset val="238"/>
      </rPr>
      <t xml:space="preserve"> 125 mm</t>
    </r>
  </si>
  <si>
    <r>
      <t xml:space="preserve">Výfuková hlavice </t>
    </r>
    <r>
      <rPr>
        <sz val="10"/>
        <rFont val="Symbol"/>
        <family val="1"/>
        <charset val="2"/>
      </rPr>
      <t>Æ</t>
    </r>
    <r>
      <rPr>
        <sz val="10"/>
        <rFont val="Arial"/>
        <family val="2"/>
        <charset val="238"/>
      </rPr>
      <t xml:space="preserve"> 125 mm z pozinkovaného plechu</t>
    </r>
  </si>
  <si>
    <r>
      <t xml:space="preserve">Střešní ventilační hlavice </t>
    </r>
    <r>
      <rPr>
        <b/>
        <sz val="10"/>
        <rFont val="Symbol"/>
        <family val="1"/>
        <charset val="2"/>
      </rPr>
      <t>Æ</t>
    </r>
    <r>
      <rPr>
        <b/>
        <sz val="10"/>
        <rFont val="Arial"/>
        <family val="2"/>
        <charset val="238"/>
      </rPr>
      <t xml:space="preserve"> 100 mm</t>
    </r>
  </si>
  <si>
    <r>
      <t xml:space="preserve">Výfuková hlavice </t>
    </r>
    <r>
      <rPr>
        <sz val="10"/>
        <rFont val="Symbol"/>
        <family val="1"/>
        <charset val="2"/>
      </rPr>
      <t>Æ</t>
    </r>
    <r>
      <rPr>
        <sz val="10"/>
        <rFont val="Arial"/>
        <family val="2"/>
        <charset val="238"/>
      </rPr>
      <t xml:space="preserve"> 100 mm z pozinkovaného plechu</t>
    </r>
  </si>
  <si>
    <t>4.09</t>
  </si>
  <si>
    <t xml:space="preserve">Talířový ventil 125 </t>
  </si>
  <si>
    <r>
      <t xml:space="preserve">plastový talířový ventil, bílá barva, rozměr </t>
    </r>
    <r>
      <rPr>
        <sz val="10"/>
        <rFont val="Symbol"/>
        <family val="1"/>
        <charset val="2"/>
      </rPr>
      <t>Æ</t>
    </r>
    <r>
      <rPr>
        <sz val="10"/>
        <rFont val="Arial"/>
        <family val="2"/>
      </rPr>
      <t xml:space="preserve"> 125 mm, odvod vzduchu, včetně montážního rámečku s těsněním</t>
    </r>
  </si>
  <si>
    <t>0120-2-VZT-2,3,4,5,7</t>
  </si>
  <si>
    <t>0120-2-VZT-2,3,4,7</t>
  </si>
  <si>
    <t>0120-2-VZT-4</t>
  </si>
  <si>
    <r>
      <t xml:space="preserve">Oblouk lisovaný 30° </t>
    </r>
    <r>
      <rPr>
        <sz val="10"/>
        <rFont val="Symbol"/>
        <family val="1"/>
        <charset val="2"/>
      </rPr>
      <t>Æ</t>
    </r>
    <r>
      <rPr>
        <sz val="10"/>
        <rFont val="Arial"/>
        <family val="2"/>
        <charset val="238"/>
      </rPr>
      <t xml:space="preserve"> 100 mm</t>
    </r>
  </si>
  <si>
    <r>
      <t xml:space="preserve">Přechod osový </t>
    </r>
    <r>
      <rPr>
        <sz val="10"/>
        <rFont val="Symbol"/>
        <family val="1"/>
        <charset val="2"/>
      </rPr>
      <t>Æ</t>
    </r>
    <r>
      <rPr>
        <sz val="10"/>
        <rFont val="Arial"/>
        <family val="2"/>
        <charset val="238"/>
      </rPr>
      <t xml:space="preserve"> 160-150 mm</t>
    </r>
  </si>
  <si>
    <t>Odbočka jednostranná (T-kus) 90° 100-100-100 mm, včetně zaslepeného dna a hrdla DN 20 pro odvod kondenzátu</t>
  </si>
  <si>
    <t>Odbočka jednostranná (T-kus) 90° 125-125-125 mm, včetně zaslepeného dna a hrdla DN 20 pro odvod kondenzátu</t>
  </si>
  <si>
    <t>Odbočka jednostranná (T-kus) 90° 160-160-160 mm, včetně zaslepeného dna a hrdla DN 20 pro odvod kondenzátu</t>
  </si>
  <si>
    <t>5.01</t>
  </si>
  <si>
    <t>VĚTRÁNÍ SOCIÁLNÍCH ZAŘÍZENÍ BYTŮ (ZAŘÍZENÍ č. 4)</t>
  </si>
  <si>
    <t>VĚTRÁNÍ KUCHYNÍ V POBYTOVÝCH MÍSTNOSTECH (ZAŘÍZENÍ č. 5)</t>
  </si>
  <si>
    <t>- deskový hliníkový protiproudý rekuperátor s obtokem (zimní účinnost 85 %, letní účinnost 74 %, energetická účinnost dle EN 13053 71,9 %), včetně servopohonu bypassu (24 V, 2 Nm, spojité ovládání)
  parametry vstupního venkovního vzduchu (zima/léto):
  tp =  -15 °C/+32 °C, Rh = 90/40 %
  parametry vzduchu odváděného z větr. prostoru (zima/léto): 
  to = +20 °C/+26 °C, Rh = 50/50 %
- vodní ohřívač (Q = 2,73 kW, bez rekuperace Q = 9,61 kW, voda 37/29 °C), požadované parametry výstupního vzduchu: t = +22,0 °C, včetně směšovacího uzlu
- vodní chladič (Q = 3,93 kW, bez rekuperace Q = 4,14 kW, voda 12/16 °C), požadované parametry výstupního vzduchu: t = +21,0 °C, včetně směšovacího uzlu</t>
  </si>
  <si>
    <t>OV-3
OV-5</t>
  </si>
  <si>
    <t>4.10</t>
  </si>
  <si>
    <t>OV-16</t>
  </si>
  <si>
    <r>
      <t xml:space="preserve">Tichý potrubní diagonální ventilátor </t>
    </r>
    <r>
      <rPr>
        <b/>
        <sz val="10"/>
        <rFont val="Symbol"/>
        <family val="1"/>
        <charset val="2"/>
      </rPr>
      <t>Æ</t>
    </r>
    <r>
      <rPr>
        <b/>
        <sz val="10"/>
        <rFont val="Arial"/>
        <family val="2"/>
        <charset val="238"/>
      </rPr>
      <t xml:space="preserve"> 160 mm</t>
    </r>
  </si>
  <si>
    <r>
      <t xml:space="preserve">ultratichý potrubní diagonální ventilátor, </t>
    </r>
    <r>
      <rPr>
        <sz val="10"/>
        <rFont val="Symbol"/>
        <family val="1"/>
        <charset val="2"/>
      </rPr>
      <t>Æ</t>
    </r>
    <r>
      <rPr>
        <sz val="10"/>
        <rFont val="Arial"/>
        <family val="2"/>
        <charset val="238"/>
      </rPr>
      <t xml:space="preserve"> 160 mm, V = 230 m</t>
    </r>
    <r>
      <rPr>
        <vertAlign val="superscript"/>
        <sz val="10"/>
        <rFont val="Arial"/>
        <family val="2"/>
        <charset val="238"/>
      </rPr>
      <t>3</t>
    </r>
    <r>
      <rPr>
        <sz val="10"/>
        <rFont val="Arial"/>
        <family val="2"/>
        <charset val="238"/>
      </rPr>
      <t xml:space="preserve">/h, </t>
    </r>
    <r>
      <rPr>
        <sz val="10"/>
        <rFont val="GreekC"/>
        <charset val="238"/>
      </rPr>
      <t>D</t>
    </r>
    <r>
      <rPr>
        <sz val="10"/>
        <rFont val="Arial"/>
        <family val="2"/>
        <charset val="238"/>
      </rPr>
      <t xml:space="preserve">p = 130 Pa (230 V, 59 W, 0,26 A), max. teplota vzduchu 60 °C, skříň z plastu složená z konzoly pro montáž na zeď nebo strop, hlukového absorbéru a motoru, připojovací hrdla s gumovým těsněním, diagonální oběžné kolo z plastu, indukční motor s trojím vinutím a tepelnou pojistkou, vinutí s tropikalizační úpravou, izolace třídy B, kuličková ložiska s tukovou náplní na dobu životnosti, krytí motoru IP44, svorkovnice na skříni ventilátoru, včetně 2 ks spojovacích manžet </t>
    </r>
    <r>
      <rPr>
        <sz val="10"/>
        <rFont val="Symbol"/>
        <family val="1"/>
        <charset val="2"/>
      </rPr>
      <t>Æ</t>
    </r>
    <r>
      <rPr>
        <sz val="10"/>
        <rFont val="Arial"/>
        <family val="2"/>
        <charset val="238"/>
      </rPr>
      <t xml:space="preserve"> 160 mm s gumovým vyložením, doběhového spínače (2 - 20 minut) a samočinné motýlkové zpětné klapky z pozinkovaného plechu (klapka je vložena v potrubí)</t>
    </r>
  </si>
  <si>
    <t>4.11</t>
  </si>
  <si>
    <t>OV-7</t>
  </si>
  <si>
    <r>
      <t>malý tichý stěnový axiální ventilátor, skříň bílé barvy z nárazuvzdorného plastu, oběžné kolo z nárazuvzdorného plastu, asynchronní motor s ochranou proti přetížení a s kuličkovými ložisky s tukovou náplní na dobu životnosti (krytí IP45), zpětná klapka, hygrostat s nastavitelným doběhem až 30 minut
V = 110 m</t>
    </r>
    <r>
      <rPr>
        <vertAlign val="superscript"/>
        <sz val="12"/>
        <rFont val="Arial Narrow"/>
        <family val="2"/>
        <charset val="238"/>
      </rPr>
      <t>3</t>
    </r>
    <r>
      <rPr>
        <sz val="12"/>
        <rFont val="Arial Narrow"/>
        <family val="2"/>
        <charset val="238"/>
      </rPr>
      <t xml:space="preserve">/h, </t>
    </r>
    <r>
      <rPr>
        <sz val="12"/>
        <rFont val="GreekC"/>
        <charset val="238"/>
      </rPr>
      <t>D</t>
    </r>
    <r>
      <rPr>
        <sz val="12"/>
        <rFont val="Arial Narrow"/>
        <family val="2"/>
        <charset val="238"/>
      </rPr>
      <t>p = 32 Pa (230 V, 16 W)</t>
    </r>
  </si>
  <si>
    <t>OV-17</t>
  </si>
  <si>
    <t>0720-1-VZT-4</t>
  </si>
  <si>
    <t>4.12</t>
  </si>
  <si>
    <t>Talířový ventil 100</t>
  </si>
  <si>
    <r>
      <t xml:space="preserve">plastový talířový ventil, bílá barva, rozměr </t>
    </r>
    <r>
      <rPr>
        <sz val="10"/>
        <rFont val="Symbol"/>
        <family val="1"/>
        <charset val="2"/>
      </rPr>
      <t>Æ</t>
    </r>
    <r>
      <rPr>
        <sz val="10"/>
        <rFont val="Arial"/>
        <family val="2"/>
      </rPr>
      <t xml:space="preserve"> 100 mm, odvod vzduchu, včetně montážního rámečku s těsněním</t>
    </r>
  </si>
  <si>
    <t>0720-1-VZT-2,3</t>
  </si>
  <si>
    <t>4.13</t>
  </si>
  <si>
    <r>
      <t xml:space="preserve">Přechod osový </t>
    </r>
    <r>
      <rPr>
        <sz val="10"/>
        <rFont val="Symbol"/>
        <family val="1"/>
        <charset val="2"/>
      </rPr>
      <t>Æ</t>
    </r>
    <r>
      <rPr>
        <sz val="10"/>
        <rFont val="Arial"/>
        <family val="2"/>
        <charset val="238"/>
      </rPr>
      <t xml:space="preserve"> 160-125 mm</t>
    </r>
  </si>
  <si>
    <r>
      <t xml:space="preserve">Přechod osový </t>
    </r>
    <r>
      <rPr>
        <sz val="10"/>
        <rFont val="Symbol"/>
        <family val="1"/>
        <charset val="2"/>
      </rPr>
      <t>Æ</t>
    </r>
    <r>
      <rPr>
        <sz val="10"/>
        <rFont val="Arial"/>
        <family val="2"/>
        <charset val="238"/>
      </rPr>
      <t xml:space="preserve"> 125-100 mm</t>
    </r>
  </si>
  <si>
    <t>Odbočka jednostranná (T-kus) 90° 160-160-125 mm</t>
  </si>
  <si>
    <t>Odbočka jednostranná (T-kus) 90° 125-125-125 mm</t>
  </si>
  <si>
    <t>OV-4
OV-6
OV-9
OV-11
OV-12
OV-13
OV-14
OV-15
OV-18
OV-19</t>
  </si>
  <si>
    <t>Odbočka jednostranná (T-kus) 90° 150-150-150 mm, včetně zaslepeného dna a hrdla DN 20 pro odvod kondenzátu</t>
  </si>
  <si>
    <t>Odbočka jednostranná (T-kus) 90° 100-100-100 mm</t>
  </si>
  <si>
    <t>D-2 až
D12</t>
  </si>
  <si>
    <t>OV-8
OV-10
OV-20</t>
  </si>
  <si>
    <t>4.14</t>
  </si>
  <si>
    <t>Lamelová požární klapka 200x300 mm</t>
  </si>
  <si>
    <t>lamelová požární klapka (požární stěnový uzávěr), požární odolnost EI 90 S, rozměr 200x300 mm, těsnost dle EN 1751 přes těleso třída B a přes listy klapky třída 3, provedení se servopohonem (napájecí napětí AC 230 V 50/60 Hz, koncové spínače a bezpečnostní pružina), včetně 2 ks krycích mřížek (klapka bez navazujícího potrubí)</t>
  </si>
  <si>
    <r>
      <t xml:space="preserve">Otvor s rozměrem 400x400 mm v podlaze 2. NP kolem kruhového vzduchotechnického potrubí </t>
    </r>
    <r>
      <rPr>
        <sz val="10"/>
        <rFont val="Symbol"/>
        <family val="1"/>
        <charset val="2"/>
      </rPr>
      <t>Æ</t>
    </r>
    <r>
      <rPr>
        <sz val="10"/>
        <rFont val="Arial"/>
        <family val="2"/>
        <charset val="238"/>
      </rPr>
      <t xml:space="preserve"> 315 mm, tloušťka stavební konstrukce 350 mm (250 mm ŽB + 100 mm kročejová izolace, anhydridový potěr a nášlapná vrstva), požární odolnost EI 30 </t>
    </r>
  </si>
  <si>
    <r>
      <t xml:space="preserve">Otvor s rozměrem 400x400 mm ve stropě 2. NP kolem kruhového vzduchotechnického potrubí </t>
    </r>
    <r>
      <rPr>
        <sz val="10"/>
        <rFont val="Symbol"/>
        <family val="1"/>
        <charset val="2"/>
      </rPr>
      <t>Æ</t>
    </r>
    <r>
      <rPr>
        <sz val="10"/>
        <rFont val="Arial"/>
        <family val="2"/>
        <charset val="238"/>
      </rPr>
      <t xml:space="preserve"> 315 mm, tloušťka stavební konstrukce 425 mm (400 mm tepelné izolace + 25 mm desky), požární odolnost EI 15</t>
    </r>
  </si>
  <si>
    <r>
      <t xml:space="preserve">Otvor s rozměrem 200x200 mm ve stropě 2. NP kolem kruhového vzduchotechnického potrubí </t>
    </r>
    <r>
      <rPr>
        <sz val="10"/>
        <rFont val="Symbol"/>
        <family val="1"/>
        <charset val="2"/>
      </rPr>
      <t>Æ</t>
    </r>
    <r>
      <rPr>
        <sz val="10"/>
        <rFont val="Arial"/>
        <family val="2"/>
        <charset val="238"/>
      </rPr>
      <t xml:space="preserve"> 160 mm, tloušťka stavební konstrukce 425 mm (400 mm tepelné izolace + 25 mm desky), požární odolnost EI 15</t>
    </r>
  </si>
  <si>
    <r>
      <t xml:space="preserve">Otvor s rozměrem 200x200 mm v podlaze 2. NP kolem kruhového vzduchotechnického potrubí </t>
    </r>
    <r>
      <rPr>
        <sz val="10"/>
        <rFont val="Symbol"/>
        <family val="1"/>
        <charset val="2"/>
      </rPr>
      <t>Æ</t>
    </r>
    <r>
      <rPr>
        <sz val="10"/>
        <rFont val="Arial"/>
        <family val="2"/>
        <charset val="238"/>
      </rPr>
      <t xml:space="preserve"> 150 mm, tloušťka stavební konstrukce 350 mm (250 mm ŽB + 100 mm kročejová izolace, anhydridový potěr a nášlapná vrstva), požární odolnost EI 30</t>
    </r>
  </si>
  <si>
    <r>
      <t xml:space="preserve">Otvor s rozměrem 150x150 mm v podlaze 2. NP kolem kruhového vzduchotechnického potrubí </t>
    </r>
    <r>
      <rPr>
        <sz val="10"/>
        <rFont val="Symbol"/>
        <family val="1"/>
        <charset val="2"/>
      </rPr>
      <t>Æ</t>
    </r>
    <r>
      <rPr>
        <sz val="10"/>
        <rFont val="Arial"/>
        <family val="2"/>
        <charset val="238"/>
      </rPr>
      <t xml:space="preserve"> 125 mm, tloušťka stavební konstrukce 350 mm (250 mm ŽB + 100 mm kročejová izolace, anhydridový potěr a nášlapná vrstva), požární odolnost EI 30</t>
    </r>
  </si>
  <si>
    <r>
      <t xml:space="preserve">Otvor s rozměrem 150x150 mm v podlaze 2. NP kolem kruhového vzduchotechnického potrubí </t>
    </r>
    <r>
      <rPr>
        <sz val="10"/>
        <rFont val="Symbol"/>
        <family val="1"/>
        <charset val="2"/>
      </rPr>
      <t>Æ</t>
    </r>
    <r>
      <rPr>
        <sz val="10"/>
        <rFont val="Arial"/>
        <family val="2"/>
        <charset val="238"/>
      </rPr>
      <t xml:space="preserve"> 100 mm, tloušťka stavební konstrukce 350 mm (250 mm ŽB + 100 mm kročejová izolace, anhydridový potěr a nášlapná vrstva), požární odolnost EI 30</t>
    </r>
  </si>
  <si>
    <r>
      <t xml:space="preserve">Otvor s rozměrem 200x200 mm ve stropě 2. NP kolem kruhového vzduchotechnického potrubí </t>
    </r>
    <r>
      <rPr>
        <sz val="10"/>
        <rFont val="Symbol"/>
        <family val="1"/>
        <charset val="2"/>
      </rPr>
      <t>Æ</t>
    </r>
    <r>
      <rPr>
        <sz val="10"/>
        <rFont val="Arial"/>
        <family val="2"/>
        <charset val="238"/>
      </rPr>
      <t xml:space="preserve"> 150 mm, tloušťka stavební konstrukce 425 mm (400 mm tepelné izolace + 25 mm desky), požární odolnost EI 15</t>
    </r>
  </si>
  <si>
    <r>
      <t xml:space="preserve">Otvor s rozměrem 150x150 mm ve stropě 2. NP kolem kruhového vzduchotechnického potrubí </t>
    </r>
    <r>
      <rPr>
        <sz val="10"/>
        <rFont val="Symbol"/>
        <family val="1"/>
        <charset val="2"/>
      </rPr>
      <t>Æ</t>
    </r>
    <r>
      <rPr>
        <sz val="10"/>
        <rFont val="Arial"/>
        <family val="2"/>
        <charset val="238"/>
      </rPr>
      <t xml:space="preserve"> 125 mm, tloušťka stavební konstrukce 425 mm (400 mm tepelné izolace + 25 mm desky), požární odolnost EI 15</t>
    </r>
  </si>
  <si>
    <r>
      <t xml:space="preserve">Otvor s rozměrem 150x150 mm ve stropě 2. NP kolem kruhového vzduchotechnického potrubí </t>
    </r>
    <r>
      <rPr>
        <sz val="10"/>
        <rFont val="Symbol"/>
        <family val="1"/>
        <charset val="2"/>
      </rPr>
      <t>Æ</t>
    </r>
    <r>
      <rPr>
        <sz val="10"/>
        <rFont val="Arial"/>
        <family val="2"/>
        <charset val="238"/>
      </rPr>
      <t xml:space="preserve"> 100 mm, tloušťka stavební konstrukce 425 mm (400 mm tepelné izolace + 25 mm desky), požární odolnost EI 15</t>
    </r>
  </si>
  <si>
    <r>
      <t>Otvor s rozměrem 300x400 mm ve stěně z keramických tvárnic kolem požární klapky rozměru 20</t>
    </r>
    <r>
      <rPr>
        <sz val="8.5"/>
        <rFont val="Arial"/>
        <family val="2"/>
        <charset val="238"/>
      </rPr>
      <t>0</t>
    </r>
    <r>
      <rPr>
        <sz val="10"/>
        <rFont val="Arial"/>
        <family val="2"/>
        <charset val="238"/>
      </rPr>
      <t>x300 mm, tloušťka stavební konstrukce 300 mm, min. požární odolnost EI 30</t>
    </r>
  </si>
  <si>
    <t>Protipožární ucpávky - certifikovaný systém vyplňující volný prostor kolem vzduchotechnického potrubí ve stavební konstrukci</t>
  </si>
  <si>
    <t>VÝKAZ VÝMĚR</t>
  </si>
  <si>
    <t>0120-2-VZT-8</t>
  </si>
  <si>
    <r>
      <t xml:space="preserve">Otvor s rozměrem 150x150 mm ve stěně z keramických příček kolem kruhového vzduchotechnického potrubí </t>
    </r>
    <r>
      <rPr>
        <sz val="10"/>
        <rFont val="Symbol"/>
        <family val="1"/>
        <charset val="2"/>
      </rPr>
      <t>Æ</t>
    </r>
    <r>
      <rPr>
        <sz val="10"/>
        <rFont val="Arial"/>
        <family val="2"/>
        <charset val="238"/>
      </rPr>
      <t xml:space="preserve"> 125 mm, tloušťka stavební konstrukce 100 mm, min. požární odolnost EI 30</t>
    </r>
  </si>
  <si>
    <t>CHLAZENÍ TECHNICKÉ MÍSTNOSTI (ZAŘÍZENÍ č. 6)</t>
  </si>
  <si>
    <t>6.01</t>
  </si>
  <si>
    <t>KJ-1</t>
  </si>
  <si>
    <t>6.02</t>
  </si>
  <si>
    <t>VJ-1</t>
  </si>
  <si>
    <t xml:space="preserve">Kondenzační jednotka </t>
  </si>
  <si>
    <t xml:space="preserve">Nástěnná výparníková jednotka </t>
  </si>
  <si>
    <t>Měděné potrubí včetně parotěsné tepelné izolace tloušťky 19 mm, včetně kolen nebo oblouků, přechodů, normalizovaného upevnění, pomocného materiálu, proplachu, lešení, zednických výpomocí</t>
  </si>
  <si>
    <r>
      <t xml:space="preserve">Potrubí </t>
    </r>
    <r>
      <rPr>
        <sz val="10"/>
        <rFont val="Symbol"/>
        <family val="1"/>
        <charset val="2"/>
      </rPr>
      <t>Æ</t>
    </r>
    <r>
      <rPr>
        <sz val="10"/>
        <rFont val="Arial"/>
        <family val="2"/>
        <charset val="238"/>
      </rPr>
      <t xml:space="preserve"> 9,52</t>
    </r>
    <r>
      <rPr>
        <sz val="10"/>
        <color indexed="8"/>
        <rFont val="Arial"/>
        <family val="2"/>
        <charset val="238"/>
      </rPr>
      <t xml:space="preserve"> mm</t>
    </r>
  </si>
  <si>
    <r>
      <t xml:space="preserve">Potrubí </t>
    </r>
    <r>
      <rPr>
        <sz val="10"/>
        <rFont val="Symbol"/>
        <family val="1"/>
        <charset val="2"/>
      </rPr>
      <t>Æ</t>
    </r>
    <r>
      <rPr>
        <sz val="10"/>
        <rFont val="Arial"/>
        <family val="2"/>
        <charset val="238"/>
      </rPr>
      <t xml:space="preserve"> 15,88</t>
    </r>
    <r>
      <rPr>
        <sz val="10"/>
        <color indexed="8"/>
        <rFont val="Arial"/>
        <family val="2"/>
        <charset val="238"/>
      </rPr>
      <t xml:space="preserve"> mm</t>
    </r>
  </si>
  <si>
    <r>
      <t>venkovní kondenzační jednotka typu SPLIT, tepelné čerpadlo s inverterovým řízením, Q</t>
    </r>
    <r>
      <rPr>
        <vertAlign val="subscript"/>
        <sz val="10"/>
        <rFont val="Arial"/>
        <family val="2"/>
        <charset val="238"/>
      </rPr>
      <t>chl</t>
    </r>
    <r>
      <rPr>
        <sz val="10"/>
        <rFont val="Arial"/>
        <family val="2"/>
        <charset val="238"/>
      </rPr>
      <t xml:space="preserve"> = 6,8 kW, Q</t>
    </r>
    <r>
      <rPr>
        <vertAlign val="subscript"/>
        <sz val="10"/>
        <rFont val="Arial"/>
        <family val="2"/>
        <charset val="238"/>
      </rPr>
      <t>top</t>
    </r>
    <r>
      <rPr>
        <sz val="10"/>
        <rFont val="Arial"/>
        <family val="2"/>
        <charset val="238"/>
      </rPr>
      <t xml:space="preserve"> = 6,9 (230 V, 2,57 kW), včetně kompletní náplně chladiva R32 (základní náplň + doplnění dle objemu chladivového okruhu) a 2 ks kovových konzol k ukotvení na stěnu</t>
    </r>
  </si>
  <si>
    <r>
      <t>nástěnná výparníková klimatizační jednotka typu SPLIT, Q</t>
    </r>
    <r>
      <rPr>
        <vertAlign val="subscript"/>
        <sz val="10"/>
        <rFont val="Arial"/>
        <family val="2"/>
        <charset val="238"/>
      </rPr>
      <t>chl</t>
    </r>
    <r>
      <rPr>
        <sz val="10"/>
        <rFont val="Arial"/>
        <family val="2"/>
        <charset val="238"/>
      </rPr>
      <t xml:space="preserve"> = 6,8 kW, Q</t>
    </r>
    <r>
      <rPr>
        <vertAlign val="subscript"/>
        <sz val="10"/>
        <rFont val="Arial"/>
        <family val="2"/>
        <charset val="238"/>
      </rPr>
      <t>top</t>
    </r>
    <r>
      <rPr>
        <sz val="10"/>
        <rFont val="Arial"/>
        <family val="2"/>
        <charset val="238"/>
      </rPr>
      <t xml:space="preserve"> = 6,9 kW, chladivo R32, včetně nástěnného kabelového ovladače s barevným displejem v ČJ</t>
    </r>
  </si>
  <si>
    <t>Otvor s rozměrem 100x100 mm ve stěně z keramických tvárnic kolem 2 ks chladivových potrubí, tloušťka stavební konstrukce 300 mm, min. požární odolnost EI 30</t>
  </si>
  <si>
    <t>Otvor s rozměrem 100x100 mm ve stěně z keramických tvárnic kolem 2 ks chladivových potrubí, tloušťka stavební konstrukce 100 mm, min. požární odolnost EI 30</t>
  </si>
  <si>
    <t xml:space="preserve">Otvor s rozměrem 100x100 mm v podlaze 2. NP kolem 2 ks chladivových potrubí, tloušťka stavební konstrukce 350 mm (250 mm ŽB + 100 mm kročejová izolace, anhydridový potěr a nášlapná vrstva), požární odolnost EI 30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</si>
</sst>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 &quot;Kč&quot;"/>
    <numFmt numFmtId="167" formatCode="#,##0.0\ _K_č"/>
  </numFmts>
  <fonts count="33" x14ac:knownFonts="1">
    <font>
      <sz val="10"/>
      <name val="Arial"/>
      <charset val="238"/>
    </font>
    <font>
      <sz val="10"/>
      <name val="Arial"/>
      <family val="2"/>
      <charset val="238"/>
    </font>
    <font>
      <sz val="8"/>
      <name val="Arial"/>
      <family val="2"/>
      <charset val="238"/>
    </font>
    <font>
      <b/>
      <sz val="10"/>
      <name val="Arial"/>
      <family val="2"/>
      <charset val="238"/>
    </font>
    <font>
      <b/>
      <sz val="7.5"/>
      <name val="Arial"/>
      <family val="2"/>
      <charset val="238"/>
    </font>
    <font>
      <b/>
      <sz val="12"/>
      <name val="Arial"/>
      <family val="2"/>
      <charset val="238"/>
    </font>
    <font>
      <b/>
      <sz val="11"/>
      <name val="Arial"/>
      <family val="2"/>
      <charset val="238"/>
    </font>
    <font>
      <sz val="10"/>
      <name val="Arial CE"/>
      <family val="2"/>
      <charset val="238"/>
    </font>
    <font>
      <sz val="10"/>
      <name val="Arial"/>
      <family val="2"/>
      <charset val="238"/>
    </font>
    <font>
      <sz val="10"/>
      <name val="Arial CE"/>
      <charset val="238"/>
    </font>
    <font>
      <sz val="10"/>
      <name val="Arial"/>
      <family val="2"/>
    </font>
    <font>
      <sz val="10"/>
      <name val="Helv"/>
      <family val="2"/>
    </font>
    <font>
      <sz val="10"/>
      <color indexed="10"/>
      <name val="Arial"/>
      <family val="2"/>
      <charset val="238"/>
    </font>
    <font>
      <sz val="12"/>
      <name val="Arial"/>
      <family val="2"/>
      <charset val="238"/>
    </font>
    <font>
      <b/>
      <sz val="10"/>
      <name val="Arial"/>
      <family val="2"/>
    </font>
    <font>
      <b/>
      <sz val="12"/>
      <name val="Arial"/>
      <family val="2"/>
    </font>
    <font>
      <sz val="10"/>
      <name val="Arial"/>
      <family val="2"/>
      <charset val="238"/>
    </font>
    <font>
      <sz val="8"/>
      <name val="Arial"/>
      <family val="2"/>
      <charset val="238"/>
    </font>
    <font>
      <vertAlign val="superscript"/>
      <sz val="10"/>
      <name val="Arial"/>
      <family val="2"/>
      <charset val="238"/>
    </font>
    <font>
      <sz val="7.5"/>
      <name val="Arial"/>
      <family val="2"/>
      <charset val="238"/>
    </font>
    <font>
      <sz val="10"/>
      <name val="GreekC"/>
      <charset val="238"/>
    </font>
    <font>
      <sz val="10"/>
      <name val="Symbol"/>
      <family val="1"/>
      <charset val="2"/>
    </font>
    <font>
      <sz val="11"/>
      <name val="Arial Narrow"/>
      <family val="2"/>
      <charset val="238"/>
    </font>
    <font>
      <b/>
      <sz val="11"/>
      <name val="Arial Narrow"/>
      <family val="2"/>
      <charset val="238"/>
    </font>
    <font>
      <sz val="12"/>
      <name val="Arial Narrow"/>
      <family val="2"/>
      <charset val="238"/>
    </font>
    <font>
      <b/>
      <sz val="12"/>
      <name val="Arial Narrow"/>
      <family val="2"/>
      <charset val="238"/>
    </font>
    <font>
      <b/>
      <sz val="10"/>
      <name val="Symbol"/>
      <family val="1"/>
      <charset val="2"/>
    </font>
    <font>
      <sz val="10"/>
      <name val="GreekS"/>
      <charset val="238"/>
    </font>
    <font>
      <vertAlign val="subscript"/>
      <sz val="10"/>
      <name val="Arial"/>
      <family val="2"/>
      <charset val="238"/>
    </font>
    <font>
      <vertAlign val="superscript"/>
      <sz val="12"/>
      <name val="Arial Narrow"/>
      <family val="2"/>
      <charset val="238"/>
    </font>
    <font>
      <sz val="12"/>
      <name val="GreekC"/>
      <charset val="238"/>
    </font>
    <font>
      <sz val="8.5"/>
      <name val="Arial"/>
      <family val="2"/>
      <charset val="238"/>
    </font>
    <font>
      <sz val="10"/>
      <color indexed="8"/>
      <name val="Arial"/>
      <family val="2"/>
      <charset val="23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44"/>
        <bgColor indexed="64"/>
      </patternFill>
    </fill>
    <fill>
      <patternFill patternType="solid">
        <fgColor indexed="22"/>
        <bgColor indexed="64"/>
      </patternFill>
    </fill>
    <fill>
      <patternFill patternType="solid">
        <fgColor theme="0" tint="-0.34998626667073579"/>
        <bgColor indexed="64"/>
      </patternFill>
    </fill>
    <fill>
      <patternFill patternType="solid">
        <fgColor theme="0" tint="-0.14999847407452621"/>
        <bgColor indexed="64"/>
      </patternFill>
    </fill>
  </fills>
  <borders count="50">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top style="thin">
        <color indexed="64"/>
      </top>
      <bottom/>
      <diagonal/>
    </border>
    <border>
      <left/>
      <right style="medium">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thin">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right/>
      <top style="hair">
        <color indexed="64"/>
      </top>
      <bottom/>
      <diagonal/>
    </border>
    <border>
      <left/>
      <right style="medium">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style="hair">
        <color indexed="64"/>
      </top>
      <bottom style="thin">
        <color indexed="64"/>
      </bottom>
      <diagonal/>
    </border>
  </borders>
  <cellStyleXfs count="6">
    <xf numFmtId="0" fontId="0" fillId="0" borderId="0"/>
    <xf numFmtId="0" fontId="8" fillId="0" borderId="0"/>
    <xf numFmtId="0" fontId="7" fillId="0" borderId="0"/>
    <xf numFmtId="0" fontId="7" fillId="0" borderId="0"/>
    <xf numFmtId="0" fontId="7" fillId="0" borderId="0"/>
    <xf numFmtId="0" fontId="11" fillId="0" borderId="0"/>
  </cellStyleXfs>
  <cellXfs count="214">
    <xf numFmtId="0" fontId="0" fillId="0" borderId="0" xfId="0"/>
    <xf numFmtId="0" fontId="0" fillId="0" borderId="0" xfId="0" applyAlignment="1">
      <alignment vertical="center"/>
    </xf>
    <xf numFmtId="0" fontId="0" fillId="0" borderId="0" xfId="0"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0" fillId="0" borderId="4" xfId="0" applyBorder="1" applyAlignment="1">
      <alignment horizontal="center" vertical="center" wrapText="1"/>
    </xf>
    <xf numFmtId="0" fontId="9" fillId="0" borderId="4" xfId="0" quotePrefix="1" applyFont="1" applyBorder="1" applyAlignment="1">
      <alignment vertical="center" wrapText="1"/>
    </xf>
    <xf numFmtId="49" fontId="0" fillId="0" borderId="0" xfId="0" applyNumberFormat="1" applyAlignment="1">
      <alignment horizontal="center" vertical="center"/>
    </xf>
    <xf numFmtId="49" fontId="0" fillId="0" borderId="2" xfId="0" applyNumberFormat="1" applyBorder="1" applyAlignment="1">
      <alignment horizontal="left" vertical="center" wrapText="1"/>
    </xf>
    <xf numFmtId="4" fontId="8"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49" fontId="8" fillId="0" borderId="1" xfId="4" applyNumberFormat="1" applyFont="1" applyBorder="1" applyAlignment="1">
      <alignment horizontal="center" vertical="center" wrapText="1"/>
    </xf>
    <xf numFmtId="3" fontId="8" fillId="0" borderId="1" xfId="0" applyNumberFormat="1" applyFont="1" applyBorder="1" applyAlignment="1" applyProtection="1">
      <alignment horizontal="center" vertical="center" wrapText="1"/>
      <protection locked="0"/>
    </xf>
    <xf numFmtId="49" fontId="0" fillId="0" borderId="1" xfId="0" applyNumberFormat="1" applyBorder="1" applyAlignment="1">
      <alignment horizontal="left" vertical="center" wrapText="1"/>
    </xf>
    <xf numFmtId="0" fontId="3" fillId="0" borderId="1" xfId="1" applyFont="1" applyBorder="1" applyAlignment="1">
      <alignment vertical="center" wrapText="1"/>
    </xf>
    <xf numFmtId="49" fontId="8" fillId="0" borderId="1" xfId="1" applyNumberFormat="1" applyBorder="1" applyAlignment="1">
      <alignment horizontal="left" vertical="center" wrapText="1"/>
    </xf>
    <xf numFmtId="4" fontId="0" fillId="0" borderId="1" xfId="0" applyNumberFormat="1" applyBorder="1" applyAlignment="1">
      <alignment horizontal="center" vertical="center" wrapText="1"/>
    </xf>
    <xf numFmtId="0" fontId="13" fillId="2" borderId="5" xfId="0" applyFont="1" applyFill="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49" fontId="8" fillId="0" borderId="8"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165" fontId="8" fillId="0" borderId="1" xfId="1" applyNumberFormat="1" applyBorder="1" applyAlignment="1">
      <alignment horizontal="center" vertical="center" wrapText="1"/>
    </xf>
    <xf numFmtId="165" fontId="8" fillId="0" borderId="3" xfId="1" applyNumberFormat="1" applyBorder="1" applyAlignment="1">
      <alignment horizontal="center" vertical="center" wrapText="1"/>
    </xf>
    <xf numFmtId="4" fontId="0" fillId="0" borderId="2" xfId="0" applyNumberFormat="1" applyBorder="1" applyAlignment="1">
      <alignment horizontal="center" vertical="center" wrapText="1"/>
    </xf>
    <xf numFmtId="0" fontId="5" fillId="2" borderId="10" xfId="0" applyFont="1" applyFill="1" applyBorder="1" applyAlignment="1">
      <alignment vertical="center" wrapText="1"/>
    </xf>
    <xf numFmtId="0" fontId="0" fillId="0" borderId="0" xfId="0" applyAlignment="1">
      <alignment vertical="center" wrapText="1"/>
    </xf>
    <xf numFmtId="49" fontId="3" fillId="0" borderId="1" xfId="0" applyNumberFormat="1" applyFont="1" applyBorder="1" applyAlignment="1">
      <alignment vertical="center" wrapText="1"/>
    </xf>
    <xf numFmtId="0" fontId="3" fillId="0" borderId="1" xfId="1" applyFont="1" applyBorder="1" applyAlignment="1">
      <alignment horizontal="left" vertical="center" wrapText="1"/>
    </xf>
    <xf numFmtId="0" fontId="8" fillId="0" borderId="1" xfId="1" applyBorder="1" applyAlignment="1">
      <alignment horizontal="left" vertical="center" wrapText="1"/>
    </xf>
    <xf numFmtId="49" fontId="8" fillId="0" borderId="7" xfId="1" applyNumberFormat="1" applyBorder="1" applyAlignment="1" applyProtection="1">
      <alignment horizontal="left" vertical="center" wrapText="1"/>
      <protection locked="0"/>
    </xf>
    <xf numFmtId="0" fontId="9" fillId="0" borderId="4" xfId="0" applyFont="1" applyBorder="1" applyAlignment="1">
      <alignment horizontal="center" vertical="center" wrapText="1"/>
    </xf>
    <xf numFmtId="49" fontId="3" fillId="0" borderId="3" xfId="2" applyNumberFormat="1" applyFont="1" applyBorder="1" applyAlignment="1">
      <alignment horizontal="left" vertical="center" wrapText="1"/>
    </xf>
    <xf numFmtId="0" fontId="10" fillId="0" borderId="3" xfId="0" applyFont="1" applyBorder="1" applyAlignment="1">
      <alignment horizontal="left" vertical="center" wrapText="1"/>
    </xf>
    <xf numFmtId="166" fontId="0" fillId="0" borderId="0" xfId="0" applyNumberFormat="1" applyAlignment="1">
      <alignment horizontal="right" vertical="center"/>
    </xf>
    <xf numFmtId="166" fontId="0" fillId="0" borderId="0" xfId="0" applyNumberFormat="1" applyAlignment="1">
      <alignment vertical="center"/>
    </xf>
    <xf numFmtId="0" fontId="10" fillId="0" borderId="6" xfId="0" applyFont="1" applyBorder="1" applyAlignment="1">
      <alignment horizontal="center" vertical="center" wrapText="1"/>
    </xf>
    <xf numFmtId="0" fontId="8" fillId="0" borderId="7" xfId="1" applyBorder="1" applyAlignment="1" applyProtection="1">
      <alignment horizontal="center" vertical="center" wrapText="1"/>
      <protection locked="0"/>
    </xf>
    <xf numFmtId="0" fontId="8" fillId="0" borderId="7" xfId="1" applyBorder="1" applyAlignment="1" applyProtection="1">
      <alignment horizontal="left" vertical="center" wrapText="1"/>
      <protection locked="0"/>
    </xf>
    <xf numFmtId="167" fontId="0" fillId="0" borderId="3" xfId="0" applyNumberFormat="1" applyBorder="1" applyAlignment="1">
      <alignment horizontal="right" vertical="center" wrapText="1"/>
    </xf>
    <xf numFmtId="167" fontId="0" fillId="0" borderId="11" xfId="0" applyNumberFormat="1" applyBorder="1" applyAlignment="1">
      <alignment vertical="center" wrapText="1"/>
    </xf>
    <xf numFmtId="167" fontId="8" fillId="0" borderId="1" xfId="0" applyNumberFormat="1" applyFont="1" applyBorder="1" applyAlignment="1">
      <alignment horizontal="right" vertical="center" wrapText="1"/>
    </xf>
    <xf numFmtId="167" fontId="8" fillId="0" borderId="12" xfId="0" applyNumberFormat="1" applyFont="1" applyBorder="1" applyAlignment="1">
      <alignment vertical="center" wrapText="1"/>
    </xf>
    <xf numFmtId="167" fontId="8" fillId="0" borderId="2" xfId="0" applyNumberFormat="1" applyFont="1" applyBorder="1" applyAlignment="1">
      <alignment horizontal="right" vertical="center" wrapText="1"/>
    </xf>
    <xf numFmtId="167" fontId="0" fillId="0" borderId="4" xfId="0" applyNumberFormat="1" applyBorder="1" applyAlignment="1">
      <alignment horizontal="right" vertical="center" wrapText="1"/>
    </xf>
    <xf numFmtId="167" fontId="0" fillId="0" borderId="13" xfId="0" applyNumberFormat="1" applyBorder="1" applyAlignment="1">
      <alignment vertical="center" wrapText="1"/>
    </xf>
    <xf numFmtId="167" fontId="8" fillId="0" borderId="1" xfId="1" applyNumberFormat="1" applyBorder="1" applyAlignment="1">
      <alignment horizontal="center" vertical="center" wrapText="1"/>
    </xf>
    <xf numFmtId="167" fontId="0" fillId="0" borderId="2" xfId="0" applyNumberFormat="1" applyBorder="1" applyAlignment="1">
      <alignment horizontal="right" vertical="center" wrapText="1"/>
    </xf>
    <xf numFmtId="167" fontId="13" fillId="2" borderId="5" xfId="0" applyNumberFormat="1" applyFont="1" applyFill="1" applyBorder="1" applyAlignment="1">
      <alignment horizontal="right" vertical="center" wrapText="1"/>
    </xf>
    <xf numFmtId="0" fontId="3" fillId="3" borderId="15" xfId="1" applyFont="1" applyFill="1" applyBorder="1" applyAlignment="1">
      <alignment horizontal="center" vertical="center" wrapText="1"/>
    </xf>
    <xf numFmtId="0" fontId="3" fillId="3" borderId="5" xfId="1" applyFont="1" applyFill="1" applyBorder="1" applyAlignment="1">
      <alignment horizontal="left" vertical="center" wrapText="1"/>
    </xf>
    <xf numFmtId="49" fontId="3" fillId="3" borderId="5" xfId="1" applyNumberFormat="1" applyFont="1" applyFill="1" applyBorder="1" applyAlignment="1">
      <alignment horizontal="center" vertical="center" wrapText="1"/>
    </xf>
    <xf numFmtId="1" fontId="3" fillId="3" borderId="5" xfId="1" applyNumberFormat="1" applyFont="1" applyFill="1" applyBorder="1" applyAlignment="1">
      <alignment horizontal="center" vertical="center" wrapText="1"/>
    </xf>
    <xf numFmtId="167" fontId="3" fillId="3" borderId="5" xfId="1" applyNumberFormat="1" applyFont="1" applyFill="1" applyBorder="1" applyAlignment="1">
      <alignment horizontal="right" vertical="center" wrapText="1"/>
    </xf>
    <xf numFmtId="167" fontId="3" fillId="3" borderId="14" xfId="1" applyNumberFormat="1" applyFont="1" applyFill="1" applyBorder="1" applyAlignment="1">
      <alignment horizontal="center" vertical="center" wrapText="1"/>
    </xf>
    <xf numFmtId="49" fontId="3" fillId="4" borderId="16" xfId="0" applyNumberFormat="1" applyFont="1" applyFill="1" applyBorder="1" applyAlignment="1">
      <alignment horizontal="center" vertical="center" wrapText="1"/>
    </xf>
    <xf numFmtId="0" fontId="3" fillId="4" borderId="17" xfId="0" applyFont="1" applyFill="1" applyBorder="1" applyAlignment="1">
      <alignment vertical="center" wrapText="1"/>
    </xf>
    <xf numFmtId="0" fontId="0" fillId="4" borderId="17" xfId="0" applyFill="1" applyBorder="1" applyAlignment="1">
      <alignment horizontal="center" vertical="center" wrapText="1"/>
    </xf>
    <xf numFmtId="167" fontId="0" fillId="4" borderId="17" xfId="0" applyNumberFormat="1" applyFill="1" applyBorder="1" applyAlignment="1">
      <alignment horizontal="right" vertical="center" wrapText="1"/>
    </xf>
    <xf numFmtId="167" fontId="0" fillId="4" borderId="18" xfId="0" applyNumberFormat="1" applyFill="1" applyBorder="1" applyAlignment="1">
      <alignment vertical="center" wrapText="1"/>
    </xf>
    <xf numFmtId="49" fontId="15" fillId="5" borderId="19" xfId="3" applyNumberFormat="1" applyFont="1" applyFill="1" applyBorder="1" applyAlignment="1">
      <alignment horizontal="center" vertical="center" wrapText="1"/>
    </xf>
    <xf numFmtId="0" fontId="0" fillId="5" borderId="20" xfId="0" applyFill="1" applyBorder="1" applyAlignment="1">
      <alignment horizontal="center" vertical="center" wrapText="1"/>
    </xf>
    <xf numFmtId="0" fontId="0" fillId="5" borderId="21" xfId="0" applyFill="1" applyBorder="1" applyAlignment="1">
      <alignment horizontal="center" vertical="center" wrapText="1"/>
    </xf>
    <xf numFmtId="49" fontId="17" fillId="5" borderId="22" xfId="0" applyNumberFormat="1" applyFont="1" applyFill="1" applyBorder="1" applyAlignment="1">
      <alignment horizontal="center" vertical="center" wrapText="1"/>
    </xf>
    <xf numFmtId="0" fontId="2" fillId="5" borderId="23" xfId="0" applyFont="1" applyFill="1" applyBorder="1" applyAlignment="1">
      <alignment horizontal="center" vertical="center" wrapText="1"/>
    </xf>
    <xf numFmtId="4" fontId="2" fillId="5" borderId="23" xfId="0" applyNumberFormat="1" applyFont="1" applyFill="1" applyBorder="1" applyAlignment="1">
      <alignment horizontal="center" vertical="center" wrapText="1"/>
    </xf>
    <xf numFmtId="166" fontId="2" fillId="5" borderId="23" xfId="0" applyNumberFormat="1" applyFont="1" applyFill="1" applyBorder="1" applyAlignment="1">
      <alignment horizontal="center" vertical="center" wrapText="1"/>
    </xf>
    <xf numFmtId="166" fontId="2" fillId="5" borderId="24" xfId="0" applyNumberFormat="1" applyFont="1" applyFill="1" applyBorder="1" applyAlignment="1">
      <alignment horizontal="center" vertical="center" wrapText="1"/>
    </xf>
    <xf numFmtId="49" fontId="3" fillId="0" borderId="8" xfId="0" applyNumberFormat="1" applyFont="1" applyBorder="1" applyAlignment="1">
      <alignment horizontal="center" vertical="center" wrapText="1"/>
    </xf>
    <xf numFmtId="0" fontId="3" fillId="0" borderId="2" xfId="0" applyFont="1" applyBorder="1" applyAlignment="1">
      <alignment vertical="center" wrapText="1"/>
    </xf>
    <xf numFmtId="0" fontId="0" fillId="0" borderId="2" xfId="0" applyBorder="1" applyAlignment="1">
      <alignment horizontal="center" vertical="center" wrapText="1"/>
    </xf>
    <xf numFmtId="167" fontId="3" fillId="0" borderId="12" xfId="0" applyNumberFormat="1" applyFont="1" applyBorder="1" applyAlignment="1">
      <alignment vertical="center" wrapText="1"/>
    </xf>
    <xf numFmtId="0" fontId="3" fillId="0" borderId="25" xfId="1" applyFont="1" applyBorder="1" applyAlignment="1">
      <alignment horizontal="center" vertical="center" wrapText="1"/>
    </xf>
    <xf numFmtId="0" fontId="0" fillId="0" borderId="1" xfId="0" applyBorder="1" applyAlignment="1">
      <alignment horizontal="center" vertical="center" wrapText="1"/>
    </xf>
    <xf numFmtId="167" fontId="0" fillId="0" borderId="1" xfId="0" applyNumberFormat="1" applyBorder="1" applyAlignment="1">
      <alignment horizontal="right" vertical="center" wrapText="1"/>
    </xf>
    <xf numFmtId="0" fontId="3" fillId="0" borderId="7" xfId="1" applyFont="1" applyBorder="1" applyAlignment="1">
      <alignment horizontal="center" vertical="center" wrapText="1"/>
    </xf>
    <xf numFmtId="0" fontId="8" fillId="0" borderId="1" xfId="1" applyBorder="1" applyAlignment="1">
      <alignment horizontal="left" vertical="center" wrapText="1" indent="15"/>
    </xf>
    <xf numFmtId="0" fontId="8" fillId="0" borderId="2" xfId="0" applyFont="1" applyBorder="1" applyAlignment="1">
      <alignment horizontal="left" vertical="center" wrapText="1" indent="15"/>
    </xf>
    <xf numFmtId="0" fontId="8" fillId="0" borderId="4" xfId="0" applyFont="1" applyBorder="1" applyAlignment="1">
      <alignment horizontal="left" vertical="center" wrapText="1" indent="15"/>
    </xf>
    <xf numFmtId="0" fontId="8" fillId="3" borderId="5" xfId="1" applyFill="1" applyBorder="1" applyAlignment="1">
      <alignment horizontal="left" vertical="center" wrapText="1" indent="15"/>
    </xf>
    <xf numFmtId="0" fontId="8" fillId="4" borderId="17" xfId="0" applyFont="1" applyFill="1" applyBorder="1" applyAlignment="1">
      <alignment horizontal="left" vertical="center" wrapText="1" indent="15"/>
    </xf>
    <xf numFmtId="0" fontId="10" fillId="0" borderId="3" xfId="0" applyFont="1" applyBorder="1" applyAlignment="1">
      <alignment horizontal="left" vertical="center" wrapText="1" indent="15"/>
    </xf>
    <xf numFmtId="49" fontId="8" fillId="0" borderId="1" xfId="1" applyNumberFormat="1" applyBorder="1" applyAlignment="1">
      <alignment horizontal="left" vertical="center" wrapText="1" indent="15"/>
    </xf>
    <xf numFmtId="0" fontId="8" fillId="0" borderId="1" xfId="1" applyBorder="1" applyAlignment="1" applyProtection="1">
      <alignment horizontal="left" vertical="center" indent="15"/>
      <protection locked="0"/>
    </xf>
    <xf numFmtId="49" fontId="12" fillId="0" borderId="2" xfId="0" applyNumberFormat="1" applyFont="1" applyBorder="1" applyAlignment="1">
      <alignment horizontal="left" vertical="center" wrapText="1" indent="15"/>
    </xf>
    <xf numFmtId="0" fontId="9" fillId="0" borderId="4" xfId="0" quotePrefix="1" applyFont="1" applyBorder="1" applyAlignment="1">
      <alignment horizontal="left" vertical="center" wrapText="1" indent="15"/>
    </xf>
    <xf numFmtId="0" fontId="13" fillId="2" borderId="5" xfId="0" applyFont="1" applyFill="1" applyBorder="1" applyAlignment="1">
      <alignment horizontal="left" vertical="center" wrapText="1" indent="15"/>
    </xf>
    <xf numFmtId="0" fontId="16" fillId="0" borderId="0" xfId="0" applyFont="1" applyAlignment="1">
      <alignment horizontal="left" vertical="center" indent="15"/>
    </xf>
    <xf numFmtId="4" fontId="8" fillId="0" borderId="2" xfId="0" applyNumberFormat="1" applyFont="1" applyBorder="1" applyAlignment="1">
      <alignment horizontal="center" vertical="center" wrapText="1"/>
    </xf>
    <xf numFmtId="4" fontId="0" fillId="0" borderId="4" xfId="0" applyNumberFormat="1" applyBorder="1" applyAlignment="1">
      <alignment horizontal="center" vertical="center" wrapText="1"/>
    </xf>
    <xf numFmtId="165" fontId="12" fillId="0" borderId="2" xfId="0" applyNumberFormat="1" applyFont="1" applyBorder="1" applyAlignment="1">
      <alignment horizontal="center" vertical="center" wrapText="1"/>
    </xf>
    <xf numFmtId="165" fontId="1" fillId="0" borderId="4" xfId="0" applyNumberFormat="1" applyFont="1" applyBorder="1" applyAlignment="1">
      <alignment horizontal="center" vertical="center" wrapText="1"/>
    </xf>
    <xf numFmtId="4" fontId="13" fillId="2" borderId="5" xfId="0" applyNumberFormat="1" applyFont="1" applyFill="1" applyBorder="1" applyAlignment="1">
      <alignment horizontal="center" vertical="center" wrapText="1"/>
    </xf>
    <xf numFmtId="4" fontId="0" fillId="0" borderId="0" xfId="0" applyNumberFormat="1" applyAlignment="1">
      <alignment horizontal="center" vertical="center"/>
    </xf>
    <xf numFmtId="3" fontId="0" fillId="0" borderId="3" xfId="0" applyNumberFormat="1" applyBorder="1" applyAlignment="1">
      <alignment horizontal="center" vertical="center" wrapText="1"/>
    </xf>
    <xf numFmtId="3" fontId="0" fillId="4" borderId="17" xfId="0" applyNumberFormat="1" applyFill="1" applyBorder="1" applyAlignment="1">
      <alignment horizontal="center" vertical="center" wrapText="1"/>
    </xf>
    <xf numFmtId="3" fontId="0" fillId="0" borderId="1" xfId="0" applyNumberFormat="1" applyBorder="1" applyAlignment="1">
      <alignment horizontal="center" vertical="center" wrapText="1"/>
    </xf>
    <xf numFmtId="167" fontId="10" fillId="0" borderId="1" xfId="0" applyNumberFormat="1" applyFont="1" applyBorder="1" applyAlignment="1">
      <alignment horizontal="right" vertical="center" wrapText="1"/>
    </xf>
    <xf numFmtId="0" fontId="2" fillId="0" borderId="0" xfId="0" applyFont="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vertical="center" wrapText="1"/>
    </xf>
    <xf numFmtId="0" fontId="8" fillId="0" borderId="0" xfId="1" applyAlignment="1">
      <alignment vertical="center" wrapText="1"/>
    </xf>
    <xf numFmtId="164" fontId="0" fillId="0" borderId="0" xfId="0" applyNumberFormat="1" applyAlignment="1">
      <alignment vertical="center" wrapText="1"/>
    </xf>
    <xf numFmtId="49" fontId="8" fillId="0" borderId="7" xfId="0" applyNumberFormat="1" applyFont="1" applyBorder="1" applyAlignment="1">
      <alignment horizontal="center" vertical="center" wrapText="1"/>
    </xf>
    <xf numFmtId="0" fontId="19" fillId="5" borderId="26" xfId="0" applyFont="1" applyFill="1" applyBorder="1" applyAlignment="1">
      <alignment horizontal="center" vertical="center"/>
    </xf>
    <xf numFmtId="165" fontId="8" fillId="0" borderId="23" xfId="1" applyNumberFormat="1" applyBorder="1" applyAlignment="1">
      <alignment horizontal="center" vertical="center" wrapText="1"/>
    </xf>
    <xf numFmtId="167" fontId="0" fillId="0" borderId="23" xfId="0" applyNumberFormat="1" applyBorder="1" applyAlignment="1">
      <alignment horizontal="right" vertical="center" wrapText="1"/>
    </xf>
    <xf numFmtId="49" fontId="8" fillId="0" borderId="2" xfId="0" applyNumberFormat="1" applyFont="1" applyBorder="1" applyAlignment="1">
      <alignment horizontal="left" vertical="center" wrapText="1"/>
    </xf>
    <xf numFmtId="0" fontId="22" fillId="0" borderId="22" xfId="0" applyFont="1" applyBorder="1" applyAlignment="1">
      <alignment horizontal="left" vertical="center" wrapText="1"/>
    </xf>
    <xf numFmtId="0" fontId="23" fillId="6" borderId="22" xfId="0" applyFont="1" applyFill="1" applyBorder="1" applyAlignment="1">
      <alignment horizontal="left" vertical="center" wrapText="1"/>
    </xf>
    <xf numFmtId="0" fontId="23" fillId="7" borderId="22" xfId="0" applyFont="1" applyFill="1" applyBorder="1" applyAlignment="1">
      <alignment horizontal="center" vertical="center" wrapText="1"/>
    </xf>
    <xf numFmtId="0" fontId="24" fillId="0" borderId="22" xfId="0" applyFont="1" applyBorder="1" applyAlignment="1">
      <alignment horizontal="center" vertical="top" wrapText="1"/>
    </xf>
    <xf numFmtId="0" fontId="24" fillId="0" borderId="44" xfId="0" applyFont="1" applyBorder="1" applyAlignment="1">
      <alignment horizontal="left" vertical="top" wrapText="1"/>
    </xf>
    <xf numFmtId="0" fontId="24" fillId="0" borderId="0" xfId="0" applyFont="1" applyAlignment="1">
      <alignment horizontal="left" vertical="center" wrapText="1"/>
    </xf>
    <xf numFmtId="0" fontId="24" fillId="0" borderId="22" xfId="0" applyFont="1" applyBorder="1" applyAlignment="1">
      <alignment horizontal="left" vertical="center" wrapText="1"/>
    </xf>
    <xf numFmtId="0" fontId="24" fillId="0" borderId="44" xfId="0" applyFont="1" applyBorder="1" applyAlignment="1">
      <alignment horizontal="left" vertical="center" wrapText="1"/>
    </xf>
    <xf numFmtId="0" fontId="23" fillId="0" borderId="22" xfId="0" applyFont="1" applyBorder="1" applyAlignment="1">
      <alignment horizontal="left" vertical="center" wrapText="1"/>
    </xf>
    <xf numFmtId="0" fontId="24" fillId="0" borderId="0" xfId="0" applyFont="1" applyAlignment="1">
      <alignment horizontal="left" vertical="top" wrapText="1"/>
    </xf>
    <xf numFmtId="0" fontId="24" fillId="0" borderId="45" xfId="0" applyFont="1" applyBorder="1" applyAlignment="1">
      <alignment horizontal="center" vertical="top" wrapText="1"/>
    </xf>
    <xf numFmtId="0" fontId="24" fillId="0" borderId="32" xfId="0" applyFont="1" applyBorder="1" applyAlignment="1">
      <alignment horizontal="left" vertical="top" wrapText="1"/>
    </xf>
    <xf numFmtId="0" fontId="24" fillId="0" borderId="33" xfId="0" applyFont="1" applyBorder="1" applyAlignment="1">
      <alignment horizontal="left" vertical="top" wrapText="1"/>
    </xf>
    <xf numFmtId="0" fontId="8" fillId="0" borderId="1" xfId="1" applyBorder="1" applyAlignment="1" applyProtection="1">
      <alignment horizontal="left" vertical="center"/>
      <protection locked="0"/>
    </xf>
    <xf numFmtId="49" fontId="1" fillId="0" borderId="3" xfId="2"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49" fontId="1" fillId="0" borderId="7" xfId="0" applyNumberFormat="1" applyFont="1" applyBorder="1" applyAlignment="1">
      <alignment horizontal="center" vertical="center" wrapText="1"/>
    </xf>
    <xf numFmtId="0" fontId="0" fillId="0" borderId="0" xfId="0" applyAlignment="1">
      <alignment horizontal="center" vertical="center" wrapText="1"/>
    </xf>
    <xf numFmtId="0" fontId="8" fillId="0" borderId="0" xfId="1" applyAlignment="1">
      <alignment horizontal="center" vertical="center" wrapText="1"/>
    </xf>
    <xf numFmtId="3" fontId="1" fillId="0" borderId="1" xfId="0" applyNumberFormat="1" applyFont="1" applyBorder="1" applyAlignment="1" applyProtection="1">
      <alignment horizontal="center" vertical="center" wrapText="1"/>
      <protection locked="0"/>
    </xf>
    <xf numFmtId="167" fontId="8" fillId="0" borderId="1" xfId="1" applyNumberFormat="1" applyBorder="1" applyAlignment="1" applyProtection="1">
      <alignment horizontal="right" vertical="center" wrapText="1"/>
      <protection locked="0"/>
    </xf>
    <xf numFmtId="3" fontId="0" fillId="0" borderId="23" xfId="0" applyNumberFormat="1" applyBorder="1" applyAlignment="1">
      <alignment horizontal="center" vertical="center" wrapText="1"/>
    </xf>
    <xf numFmtId="49" fontId="3" fillId="0" borderId="22" xfId="0" applyNumberFormat="1" applyFont="1" applyBorder="1" applyAlignment="1">
      <alignment horizontal="center" vertical="center" wrapText="1"/>
    </xf>
    <xf numFmtId="0" fontId="0" fillId="0" borderId="3" xfId="0" applyBorder="1" applyAlignment="1">
      <alignment horizontal="center" vertical="center" wrapText="1"/>
    </xf>
    <xf numFmtId="0" fontId="1" fillId="0" borderId="2" xfId="0" applyFont="1" applyBorder="1" applyAlignment="1">
      <alignment horizontal="center" vertical="center" wrapText="1"/>
    </xf>
    <xf numFmtId="0" fontId="0" fillId="0" borderId="23" xfId="0" applyBorder="1" applyAlignment="1">
      <alignment horizontal="center" vertical="center" wrapText="1"/>
    </xf>
    <xf numFmtId="3" fontId="0" fillId="0" borderId="2" xfId="0" applyNumberFormat="1" applyBorder="1" applyAlignment="1">
      <alignment horizontal="center" vertical="center" wrapText="1"/>
    </xf>
    <xf numFmtId="167" fontId="0" fillId="0" borderId="48" xfId="0" applyNumberFormat="1" applyBorder="1" applyAlignment="1">
      <alignment vertical="center" wrapText="1"/>
    </xf>
    <xf numFmtId="167" fontId="0" fillId="0" borderId="24" xfId="0" applyNumberFormat="1" applyBorder="1" applyAlignment="1">
      <alignment vertical="center" wrapText="1"/>
    </xf>
    <xf numFmtId="0" fontId="3" fillId="0" borderId="3" xfId="0" applyFont="1" applyBorder="1" applyAlignment="1">
      <alignment horizontal="left" vertical="center" wrapText="1"/>
    </xf>
    <xf numFmtId="164" fontId="0" fillId="0" borderId="0" xfId="0" applyNumberFormat="1" applyAlignment="1">
      <alignment horizontal="center" vertical="center" wrapText="1"/>
    </xf>
    <xf numFmtId="49" fontId="1" fillId="0" borderId="2" xfId="2" applyNumberFormat="1" applyFont="1" applyBorder="1" applyAlignment="1">
      <alignment horizontal="left" vertical="center" wrapText="1"/>
    </xf>
    <xf numFmtId="49" fontId="1" fillId="0" borderId="8"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167" fontId="3" fillId="2" borderId="14" xfId="0" applyNumberFormat="1" applyFont="1" applyFill="1" applyBorder="1" applyAlignment="1">
      <alignment vertical="center" wrapText="1"/>
    </xf>
    <xf numFmtId="0" fontId="3" fillId="2" borderId="5" xfId="0" applyFont="1" applyFill="1" applyBorder="1" applyAlignment="1">
      <alignment vertical="center" wrapText="1"/>
    </xf>
    <xf numFmtId="165" fontId="1" fillId="0" borderId="1" xfId="1" applyNumberFormat="1" applyFont="1" applyBorder="1" applyAlignment="1">
      <alignment horizontal="center" vertical="center" wrapText="1"/>
    </xf>
    <xf numFmtId="167" fontId="0" fillId="0" borderId="0" xfId="0" applyNumberFormat="1" applyAlignment="1">
      <alignment horizontal="center" vertical="center" wrapText="1"/>
    </xf>
    <xf numFmtId="167" fontId="10" fillId="0" borderId="2" xfId="0" applyNumberFormat="1" applyFont="1" applyBorder="1" applyAlignment="1">
      <alignment horizontal="right" vertical="center" wrapText="1"/>
    </xf>
    <xf numFmtId="49" fontId="1" fillId="0" borderId="20" xfId="0" applyNumberFormat="1" applyFont="1" applyBorder="1" applyAlignment="1">
      <alignment horizontal="center" vertical="center" wrapText="1"/>
    </xf>
    <xf numFmtId="0" fontId="21" fillId="0" borderId="23" xfId="0" applyFont="1" applyBorder="1" applyAlignment="1">
      <alignment horizontal="center" vertical="center" wrapText="1"/>
    </xf>
    <xf numFmtId="0" fontId="8" fillId="0" borderId="3" xfId="0" applyFont="1" applyBorder="1" applyAlignment="1">
      <alignment horizontal="center" vertical="center" wrapText="1"/>
    </xf>
    <xf numFmtId="3" fontId="8" fillId="0" borderId="3" xfId="0" applyNumberFormat="1" applyFont="1" applyBorder="1" applyAlignment="1" applyProtection="1">
      <alignment horizontal="center" vertical="center" wrapText="1"/>
      <protection locked="0"/>
    </xf>
    <xf numFmtId="49" fontId="1" fillId="0" borderId="23" xfId="2" applyNumberFormat="1" applyFont="1" applyBorder="1" applyAlignment="1">
      <alignment horizontal="left" vertical="center" wrapText="1"/>
    </xf>
    <xf numFmtId="0" fontId="8" fillId="0" borderId="23" xfId="0" applyFont="1" applyBorder="1" applyAlignment="1">
      <alignment horizontal="center" vertical="center" wrapText="1"/>
    </xf>
    <xf numFmtId="49" fontId="1" fillId="0" borderId="22" xfId="0" applyNumberFormat="1" applyFont="1" applyBorder="1" applyAlignment="1">
      <alignment horizontal="center" vertical="center" wrapText="1"/>
    </xf>
    <xf numFmtId="3" fontId="1" fillId="0" borderId="3" xfId="0" applyNumberFormat="1" applyFont="1" applyBorder="1" applyAlignment="1">
      <alignment horizontal="center" vertical="center" wrapText="1"/>
    </xf>
    <xf numFmtId="167" fontId="1" fillId="0" borderId="3" xfId="0" applyNumberFormat="1" applyFont="1" applyBorder="1" applyAlignment="1">
      <alignment horizontal="right" vertical="center" wrapText="1"/>
    </xf>
    <xf numFmtId="49" fontId="14" fillId="0" borderId="3" xfId="2" applyNumberFormat="1" applyFont="1" applyBorder="1" applyAlignment="1">
      <alignment horizontal="left" vertical="center" wrapText="1"/>
    </xf>
    <xf numFmtId="49" fontId="1" fillId="0" borderId="1" xfId="4" applyNumberFormat="1" applyFont="1" applyBorder="1" applyAlignment="1">
      <alignment horizontal="center" vertical="center" wrapText="1"/>
    </xf>
    <xf numFmtId="49" fontId="1" fillId="0" borderId="3" xfId="4" applyNumberFormat="1" applyFont="1" applyBorder="1" applyAlignment="1">
      <alignment horizontal="center" vertical="center" wrapText="1"/>
    </xf>
    <xf numFmtId="0" fontId="1" fillId="0" borderId="0" xfId="0" applyFont="1" applyAlignment="1">
      <alignment vertical="center" wrapText="1"/>
    </xf>
    <xf numFmtId="0" fontId="1" fillId="0" borderId="23" xfId="0" applyFont="1" applyBorder="1" applyAlignment="1">
      <alignment horizontal="center" vertical="center" wrapText="1"/>
    </xf>
    <xf numFmtId="167" fontId="10" fillId="0" borderId="23" xfId="0" applyNumberFormat="1" applyFont="1" applyBorder="1" applyAlignment="1">
      <alignment horizontal="right" vertical="center" wrapText="1"/>
    </xf>
    <xf numFmtId="3" fontId="8" fillId="0" borderId="23" xfId="0" applyNumberFormat="1" applyFont="1" applyBorder="1" applyAlignment="1" applyProtection="1">
      <alignment horizontal="center" vertical="center" wrapText="1"/>
      <protection locked="0"/>
    </xf>
    <xf numFmtId="0" fontId="1" fillId="0" borderId="1" xfId="0" applyFont="1" applyBorder="1" applyAlignment="1">
      <alignment vertical="center" wrapText="1"/>
    </xf>
    <xf numFmtId="0" fontId="25" fillId="0" borderId="1" xfId="0" applyFont="1" applyBorder="1" applyAlignment="1">
      <alignment horizontal="left" vertical="center" wrapText="1"/>
    </xf>
    <xf numFmtId="0" fontId="1" fillId="0" borderId="1" xfId="0" applyFont="1" applyBorder="1" applyAlignment="1">
      <alignment horizontal="left" vertical="center" wrapText="1"/>
    </xf>
    <xf numFmtId="0" fontId="10" fillId="0" borderId="1" xfId="0" applyFont="1" applyBorder="1" applyAlignment="1">
      <alignment horizontal="left" vertical="center" wrapText="1"/>
    </xf>
    <xf numFmtId="49" fontId="3" fillId="0" borderId="1" xfId="2" applyNumberFormat="1" applyFont="1" applyBorder="1" applyAlignment="1">
      <alignment horizontal="left" vertical="center" wrapText="1"/>
    </xf>
    <xf numFmtId="0" fontId="10" fillId="0" borderId="49" xfId="0" applyFont="1" applyBorder="1" applyAlignment="1">
      <alignment horizontal="left" vertical="center" wrapText="1"/>
    </xf>
    <xf numFmtId="49" fontId="1" fillId="0" borderId="1" xfId="2" applyNumberFormat="1" applyFont="1" applyBorder="1" applyAlignment="1">
      <alignment horizontal="left" vertical="center" wrapText="1"/>
    </xf>
    <xf numFmtId="49" fontId="14" fillId="0" borderId="1" xfId="2" applyNumberFormat="1" applyFont="1" applyBorder="1" applyAlignment="1">
      <alignment horizontal="left" vertical="center" wrapText="1"/>
    </xf>
    <xf numFmtId="49" fontId="1" fillId="0" borderId="1" xfId="0" applyNumberFormat="1" applyFont="1" applyBorder="1" applyAlignment="1">
      <alignment vertical="center" wrapText="1"/>
    </xf>
    <xf numFmtId="0" fontId="3" fillId="0" borderId="1" xfId="0" applyFont="1" applyBorder="1" applyAlignment="1">
      <alignment horizontal="left" vertical="center" wrapText="1"/>
    </xf>
    <xf numFmtId="49" fontId="1" fillId="0" borderId="49" xfId="2" applyNumberFormat="1" applyFont="1" applyBorder="1" applyAlignment="1">
      <alignment horizontal="left" vertical="center" wrapText="1"/>
    </xf>
    <xf numFmtId="0" fontId="1" fillId="0" borderId="2" xfId="0" applyFont="1" applyBorder="1" applyAlignment="1">
      <alignment vertical="center" wrapText="1"/>
    </xf>
    <xf numFmtId="0" fontId="1" fillId="0" borderId="3" xfId="0" applyFont="1" applyBorder="1" applyAlignment="1">
      <alignment vertical="center" wrapText="1"/>
    </xf>
    <xf numFmtId="0" fontId="24" fillId="0" borderId="0" xfId="0" applyFont="1" applyAlignment="1">
      <alignment horizontal="left" vertical="center" wrapText="1"/>
    </xf>
    <xf numFmtId="0" fontId="24" fillId="0" borderId="44" xfId="0" applyFont="1" applyBorder="1" applyAlignment="1">
      <alignment horizontal="left" vertical="center" wrapText="1"/>
    </xf>
    <xf numFmtId="0" fontId="24" fillId="0" borderId="0" xfId="0" applyFont="1" applyAlignment="1">
      <alignment horizontal="left" vertical="top" wrapText="1"/>
    </xf>
    <xf numFmtId="0" fontId="24" fillId="0" borderId="44" xfId="0" applyFont="1" applyBorder="1" applyAlignment="1">
      <alignment horizontal="left" vertical="top" wrapText="1"/>
    </xf>
    <xf numFmtId="0" fontId="25" fillId="7" borderId="0" xfId="0" applyFont="1" applyFill="1" applyAlignment="1">
      <alignment horizontal="left" vertical="center" wrapText="1"/>
    </xf>
    <xf numFmtId="0" fontId="25" fillId="7" borderId="44" xfId="0" applyFont="1" applyFill="1" applyBorder="1" applyAlignment="1">
      <alignment horizontal="left" vertical="center" wrapText="1"/>
    </xf>
    <xf numFmtId="0" fontId="24" fillId="0" borderId="22" xfId="0" applyFont="1" applyBorder="1" applyAlignment="1">
      <alignment horizontal="center" vertical="top" wrapText="1"/>
    </xf>
    <xf numFmtId="49" fontId="3" fillId="0" borderId="27" xfId="0" applyNumberFormat="1" applyFont="1" applyBorder="1" applyAlignment="1">
      <alignment horizontal="center" vertical="center" wrapText="1"/>
    </xf>
    <xf numFmtId="49" fontId="3" fillId="0" borderId="28" xfId="0" applyNumberFormat="1" applyFont="1" applyBorder="1" applyAlignment="1">
      <alignment horizontal="center" vertical="center" wrapText="1"/>
    </xf>
    <xf numFmtId="49" fontId="3" fillId="0" borderId="29" xfId="0" applyNumberFormat="1" applyFont="1" applyBorder="1" applyAlignment="1">
      <alignment horizontal="center" vertical="center" wrapText="1"/>
    </xf>
    <xf numFmtId="0" fontId="23" fillId="6" borderId="46" xfId="0" applyFont="1" applyFill="1" applyBorder="1" applyAlignment="1">
      <alignment horizontal="left" vertical="center" wrapText="1"/>
    </xf>
    <xf numFmtId="0" fontId="23" fillId="6" borderId="47" xfId="0" applyFont="1" applyFill="1" applyBorder="1" applyAlignment="1">
      <alignment horizontal="left" vertical="center" wrapText="1"/>
    </xf>
    <xf numFmtId="0" fontId="23" fillId="7" borderId="0" xfId="0" applyFont="1" applyFill="1" applyAlignment="1">
      <alignment horizontal="left" vertical="center" wrapText="1"/>
    </xf>
    <xf numFmtId="0" fontId="23" fillId="7" borderId="44" xfId="0" applyFont="1" applyFill="1" applyBorder="1" applyAlignment="1">
      <alignment horizontal="left" vertical="center" wrapText="1"/>
    </xf>
    <xf numFmtId="0" fontId="5" fillId="5" borderId="39" xfId="0" applyFont="1" applyFill="1" applyBorder="1" applyAlignment="1">
      <alignment horizontal="center" vertical="center" wrapText="1"/>
    </xf>
    <xf numFmtId="0" fontId="5" fillId="5" borderId="40" xfId="0" applyFont="1" applyFill="1" applyBorder="1" applyAlignment="1">
      <alignment horizontal="center" vertical="center"/>
    </xf>
    <xf numFmtId="0" fontId="5" fillId="5" borderId="41" xfId="0" applyFont="1" applyFill="1" applyBorder="1" applyAlignment="1">
      <alignment horizontal="center" vertical="center"/>
    </xf>
    <xf numFmtId="166" fontId="8" fillId="5" borderId="34" xfId="0" applyNumberFormat="1" applyFont="1" applyFill="1" applyBorder="1" applyAlignment="1">
      <alignment horizontal="center" vertical="center" wrapText="1"/>
    </xf>
    <xf numFmtId="166" fontId="8" fillId="5" borderId="35" xfId="0" applyNumberFormat="1" applyFont="1" applyFill="1" applyBorder="1" applyAlignment="1">
      <alignment horizontal="center" vertical="center"/>
    </xf>
    <xf numFmtId="0" fontId="6" fillId="5" borderId="36" xfId="0" applyFont="1" applyFill="1" applyBorder="1" applyAlignment="1">
      <alignment horizontal="center" vertical="center" wrapText="1"/>
    </xf>
    <xf numFmtId="0" fontId="6" fillId="5" borderId="0" xfId="0" applyFont="1" applyFill="1" applyAlignment="1">
      <alignment horizontal="center" vertical="center"/>
    </xf>
    <xf numFmtId="4" fontId="4" fillId="5" borderId="38" xfId="0" applyNumberFormat="1" applyFont="1" applyFill="1" applyBorder="1" applyAlignment="1">
      <alignment horizontal="center" vertical="center" wrapText="1"/>
    </xf>
    <xf numFmtId="0" fontId="0" fillId="5" borderId="37" xfId="0" applyFill="1" applyBorder="1" applyAlignment="1">
      <alignment horizontal="center" vertical="center" wrapText="1"/>
    </xf>
    <xf numFmtId="166" fontId="13" fillId="5" borderId="30" xfId="0" applyNumberFormat="1" applyFont="1" applyFill="1" applyBorder="1" applyAlignment="1">
      <alignment horizontal="center" vertical="center"/>
    </xf>
    <xf numFmtId="166" fontId="13" fillId="5" borderId="31" xfId="0" applyNumberFormat="1" applyFont="1" applyFill="1" applyBorder="1" applyAlignment="1">
      <alignment horizontal="center" vertical="center"/>
    </xf>
    <xf numFmtId="166" fontId="13" fillId="5" borderId="32" xfId="0" applyNumberFormat="1" applyFont="1" applyFill="1" applyBorder="1" applyAlignment="1">
      <alignment horizontal="center" vertical="center"/>
    </xf>
    <xf numFmtId="166" fontId="13" fillId="5" borderId="33" xfId="0" applyNumberFormat="1" applyFont="1" applyFill="1" applyBorder="1" applyAlignment="1">
      <alignment horizontal="center" vertical="center"/>
    </xf>
    <xf numFmtId="0" fontId="0" fillId="5" borderId="37" xfId="0" applyFill="1" applyBorder="1" applyAlignment="1">
      <alignment horizontal="center" vertical="center"/>
    </xf>
    <xf numFmtId="0" fontId="0" fillId="5" borderId="32" xfId="0" applyFill="1" applyBorder="1" applyAlignment="1">
      <alignment horizontal="center" vertical="center"/>
    </xf>
    <xf numFmtId="0" fontId="6" fillId="5" borderId="15" xfId="0" applyFont="1" applyFill="1" applyBorder="1" applyAlignment="1">
      <alignment horizontal="left" vertical="center" wrapText="1" indent="5"/>
    </xf>
    <xf numFmtId="0" fontId="6" fillId="5" borderId="42" xfId="0" applyFont="1" applyFill="1" applyBorder="1" applyAlignment="1">
      <alignment horizontal="left" vertical="center" wrapText="1" indent="5"/>
    </xf>
    <xf numFmtId="0" fontId="6" fillId="5" borderId="43" xfId="0" applyFont="1" applyFill="1" applyBorder="1" applyAlignment="1">
      <alignment horizontal="left" vertical="center" wrapText="1" indent="5"/>
    </xf>
    <xf numFmtId="166" fontId="1" fillId="5" borderId="34" xfId="0" applyNumberFormat="1" applyFont="1" applyFill="1" applyBorder="1" applyAlignment="1">
      <alignment horizontal="center" vertical="center" wrapText="1"/>
    </xf>
    <xf numFmtId="0" fontId="1" fillId="5" borderId="37" xfId="0" applyFont="1" applyFill="1" applyBorder="1" applyAlignment="1">
      <alignment horizontal="center" vertical="center"/>
    </xf>
    <xf numFmtId="0" fontId="3" fillId="0" borderId="3" xfId="0" applyFont="1" applyBorder="1" applyAlignment="1">
      <alignment vertical="center" wrapText="1"/>
    </xf>
  </cellXfs>
  <cellStyles count="6">
    <cellStyle name="Normální" xfId="0" builtinId="0"/>
    <cellStyle name="normální_6VX01" xfId="1" xr:uid="{00000000-0005-0000-0000-000001000000}"/>
    <cellStyle name="normální_6WX01" xfId="2" xr:uid="{00000000-0005-0000-0000-000002000000}"/>
    <cellStyle name="normální_AS2-TP1-II-4B-price summary-20040609" xfId="3" xr:uid="{00000000-0005-0000-0000-000003000000}"/>
    <cellStyle name="normální_VIZA-FoT-template" xfId="4" xr:uid="{00000000-0005-0000-0000-000004000000}"/>
    <cellStyle name="Styl 1"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J81"/>
  <sheetViews>
    <sheetView showGridLines="0" view="pageBreakPreview" zoomScaleNormal="100" zoomScaleSheetLayoutView="100" workbookViewId="0">
      <selection activeCell="B7" sqref="B7:G7"/>
    </sheetView>
  </sheetViews>
  <sheetFormatPr defaultColWidth="9.1796875" defaultRowHeight="12.5" x14ac:dyDescent="0.25"/>
  <cols>
    <col min="1" max="1" width="7.1796875" style="9" customWidth="1"/>
    <col min="2" max="2" width="67.453125" style="1" customWidth="1"/>
    <col min="3" max="3" width="10.26953125" style="89" customWidth="1"/>
    <col min="4" max="4" width="7.453125" style="2" customWidth="1"/>
    <col min="5" max="5" width="8.54296875" style="95" customWidth="1"/>
    <col min="6" max="6" width="12.7265625" style="36" customWidth="1"/>
    <col min="7" max="7" width="17.453125" style="37" customWidth="1"/>
    <col min="8" max="9" width="13.7265625" style="1" bestFit="1" customWidth="1"/>
    <col min="10" max="16384" width="9.1796875" style="1"/>
  </cols>
  <sheetData>
    <row r="1" spans="1:140" ht="30" customHeight="1" x14ac:dyDescent="0.25">
      <c r="A1" s="62"/>
      <c r="B1" s="193" t="str">
        <f>Položky!B1</f>
        <v>VÝKAZ VÝMĚR</v>
      </c>
      <c r="C1" s="194"/>
      <c r="D1" s="195"/>
      <c r="E1" s="106" t="s">
        <v>34</v>
      </c>
      <c r="F1" s="196" t="str">
        <f>Položky!F1</f>
        <v>Obec Jakartovice</v>
      </c>
      <c r="G1" s="197"/>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row>
    <row r="2" spans="1:140" ht="35.15" customHeight="1" x14ac:dyDescent="0.25">
      <c r="A2" s="63"/>
      <c r="B2" s="198" t="str">
        <f>Položky!B2</f>
        <v xml:space="preserve">Stavební úpravy, přístavba a změna užívání objektu č. p. 99 na domov pro seniory, včetně odstranění staveb na pozemcích st. 8/1, 8/2, 8/3 v k. ú. obce Jakartovice  </v>
      </c>
      <c r="C2" s="199"/>
      <c r="D2" s="199"/>
      <c r="E2" s="200" t="s">
        <v>5</v>
      </c>
      <c r="F2" s="202" t="str">
        <f>Položky!F2</f>
        <v>0120-2-VZT-8</v>
      </c>
      <c r="G2" s="203"/>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row>
    <row r="3" spans="1:140" ht="15" customHeight="1" thickBot="1" x14ac:dyDescent="0.3">
      <c r="A3" s="64"/>
      <c r="B3" s="206" t="str">
        <f>Položky!B3</f>
        <v>D.1.4.2 Vzduchotechnika</v>
      </c>
      <c r="C3" s="207"/>
      <c r="D3" s="207"/>
      <c r="E3" s="201"/>
      <c r="F3" s="204"/>
      <c r="G3" s="205"/>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row>
    <row r="4" spans="1:140" s="28" customFormat="1" ht="13" x14ac:dyDescent="0.25">
      <c r="A4" s="186"/>
      <c r="B4" s="187"/>
      <c r="C4" s="187"/>
      <c r="D4" s="187"/>
      <c r="E4" s="187"/>
      <c r="F4" s="187"/>
      <c r="G4" s="188"/>
    </row>
    <row r="5" spans="1:140" s="28" customFormat="1" ht="14" x14ac:dyDescent="0.25">
      <c r="A5" s="111"/>
      <c r="B5" s="189" t="s">
        <v>100</v>
      </c>
      <c r="C5" s="189"/>
      <c r="D5" s="189"/>
      <c r="E5" s="189"/>
      <c r="F5" s="189"/>
      <c r="G5" s="190"/>
    </row>
    <row r="6" spans="1:140" s="28" customFormat="1" ht="14" x14ac:dyDescent="0.25">
      <c r="A6" s="112" t="s">
        <v>6</v>
      </c>
      <c r="B6" s="191" t="s">
        <v>83</v>
      </c>
      <c r="C6" s="191"/>
      <c r="D6" s="191"/>
      <c r="E6" s="191"/>
      <c r="F6" s="191"/>
      <c r="G6" s="192"/>
    </row>
    <row r="7" spans="1:140" s="28" customFormat="1" ht="32.25" customHeight="1" x14ac:dyDescent="0.25">
      <c r="A7" s="113" t="s">
        <v>38</v>
      </c>
      <c r="B7" s="181" t="s">
        <v>39</v>
      </c>
      <c r="C7" s="181"/>
      <c r="D7" s="181"/>
      <c r="E7" s="181"/>
      <c r="F7" s="181"/>
      <c r="G7" s="182"/>
    </row>
    <row r="8" spans="1:140" s="28" customFormat="1" ht="8.25" customHeight="1" x14ac:dyDescent="0.25">
      <c r="A8" s="116"/>
      <c r="B8" s="181"/>
      <c r="C8" s="181"/>
      <c r="D8" s="181"/>
      <c r="E8" s="181"/>
      <c r="F8" s="181"/>
      <c r="G8" s="182"/>
    </row>
    <row r="9" spans="1:140" s="28" customFormat="1" ht="33.75" customHeight="1" x14ac:dyDescent="0.25">
      <c r="A9" s="113" t="s">
        <v>40</v>
      </c>
      <c r="B9" s="181" t="s">
        <v>86</v>
      </c>
      <c r="C9" s="181"/>
      <c r="D9" s="181"/>
      <c r="E9" s="181"/>
      <c r="F9" s="181"/>
      <c r="G9" s="182"/>
    </row>
    <row r="10" spans="1:140" s="28" customFormat="1" ht="8.25" customHeight="1" x14ac:dyDescent="0.25">
      <c r="A10" s="116"/>
      <c r="B10" s="181"/>
      <c r="C10" s="181"/>
      <c r="D10" s="181"/>
      <c r="E10" s="181"/>
      <c r="F10" s="181"/>
      <c r="G10" s="182"/>
    </row>
    <row r="11" spans="1:140" s="28" customFormat="1" ht="49.5" customHeight="1" x14ac:dyDescent="0.25">
      <c r="A11" s="113" t="s">
        <v>41</v>
      </c>
      <c r="B11" s="181" t="s">
        <v>87</v>
      </c>
      <c r="C11" s="181"/>
      <c r="D11" s="181"/>
      <c r="E11" s="181"/>
      <c r="F11" s="181"/>
      <c r="G11" s="182"/>
    </row>
    <row r="12" spans="1:140" s="28" customFormat="1" ht="9.75" customHeight="1" x14ac:dyDescent="0.25">
      <c r="A12" s="116"/>
      <c r="B12" s="181"/>
      <c r="C12" s="181"/>
      <c r="D12" s="181"/>
      <c r="E12" s="181"/>
      <c r="F12" s="181"/>
      <c r="G12" s="182"/>
    </row>
    <row r="13" spans="1:140" s="28" customFormat="1" ht="15.5" x14ac:dyDescent="0.25">
      <c r="A13" s="113" t="s">
        <v>42</v>
      </c>
      <c r="B13" s="181" t="s">
        <v>43</v>
      </c>
      <c r="C13" s="181"/>
      <c r="D13" s="181"/>
      <c r="E13" s="181"/>
      <c r="F13" s="181"/>
      <c r="G13" s="182"/>
    </row>
    <row r="14" spans="1:140" s="28" customFormat="1" ht="10.5" customHeight="1" x14ac:dyDescent="0.25">
      <c r="A14" s="116"/>
      <c r="B14" s="181"/>
      <c r="C14" s="181"/>
      <c r="D14" s="181"/>
      <c r="E14" s="181"/>
      <c r="F14" s="181"/>
      <c r="G14" s="182"/>
    </row>
    <row r="15" spans="1:140" s="28" customFormat="1" ht="15.5" x14ac:dyDescent="0.25">
      <c r="A15" s="113" t="s">
        <v>44</v>
      </c>
      <c r="B15" s="181" t="s">
        <v>45</v>
      </c>
      <c r="C15" s="181"/>
      <c r="D15" s="181"/>
      <c r="E15" s="181"/>
      <c r="F15" s="181"/>
      <c r="G15" s="182"/>
    </row>
    <row r="16" spans="1:140" s="28" customFormat="1" ht="15.5" x14ac:dyDescent="0.25">
      <c r="A16" s="113"/>
      <c r="B16" s="119"/>
      <c r="C16" s="119"/>
      <c r="D16" s="119"/>
      <c r="E16" s="119"/>
      <c r="F16" s="119"/>
      <c r="G16" s="114"/>
    </row>
    <row r="17" spans="1:7" s="28" customFormat="1" ht="78.75" customHeight="1" x14ac:dyDescent="0.25">
      <c r="A17" s="113" t="s">
        <v>47</v>
      </c>
      <c r="B17" s="181" t="s">
        <v>102</v>
      </c>
      <c r="C17" s="181"/>
      <c r="D17" s="181"/>
      <c r="E17" s="181"/>
      <c r="F17" s="181"/>
      <c r="G17" s="182"/>
    </row>
    <row r="18" spans="1:7" s="28" customFormat="1" ht="15.5" x14ac:dyDescent="0.25">
      <c r="A18" s="113"/>
      <c r="B18" s="119"/>
      <c r="C18" s="119"/>
      <c r="D18" s="119"/>
      <c r="E18" s="119"/>
      <c r="F18" s="119"/>
      <c r="G18" s="114"/>
    </row>
    <row r="19" spans="1:7" s="28" customFormat="1" ht="47.25" customHeight="1" x14ac:dyDescent="0.25">
      <c r="A19" s="113" t="s">
        <v>56</v>
      </c>
      <c r="B19" s="181" t="s">
        <v>103</v>
      </c>
      <c r="C19" s="181"/>
      <c r="D19" s="181"/>
      <c r="E19" s="181"/>
      <c r="F19" s="181"/>
      <c r="G19" s="182"/>
    </row>
    <row r="20" spans="1:7" s="28" customFormat="1" ht="15.5" x14ac:dyDescent="0.25">
      <c r="A20" s="113"/>
      <c r="B20" s="119"/>
      <c r="C20" s="119"/>
      <c r="D20" s="119"/>
      <c r="E20" s="119"/>
      <c r="F20" s="119"/>
      <c r="G20" s="114"/>
    </row>
    <row r="21" spans="1:7" s="28" customFormat="1" ht="15.5" x14ac:dyDescent="0.25">
      <c r="A21" s="113" t="s">
        <v>58</v>
      </c>
      <c r="B21" s="181" t="s">
        <v>46</v>
      </c>
      <c r="C21" s="181"/>
      <c r="D21" s="181"/>
      <c r="E21" s="181"/>
      <c r="F21" s="181"/>
      <c r="G21" s="182"/>
    </row>
    <row r="22" spans="1:7" s="28" customFormat="1" ht="29.25" customHeight="1" x14ac:dyDescent="0.25">
      <c r="A22" s="185"/>
      <c r="B22" s="179" t="s">
        <v>101</v>
      </c>
      <c r="C22" s="179"/>
      <c r="D22" s="179"/>
      <c r="E22" s="179"/>
      <c r="F22" s="179"/>
      <c r="G22" s="180"/>
    </row>
    <row r="23" spans="1:7" s="28" customFormat="1" ht="15.5" x14ac:dyDescent="0.25">
      <c r="A23" s="185"/>
      <c r="B23" s="179" t="s">
        <v>88</v>
      </c>
      <c r="C23" s="179"/>
      <c r="D23" s="179"/>
      <c r="E23" s="179"/>
      <c r="F23" s="179"/>
      <c r="G23" s="180"/>
    </row>
    <row r="24" spans="1:7" s="28" customFormat="1" ht="15.5" x14ac:dyDescent="0.25">
      <c r="A24" s="185"/>
      <c r="B24" s="179" t="s">
        <v>48</v>
      </c>
      <c r="C24" s="179"/>
      <c r="D24" s="179"/>
      <c r="E24" s="179"/>
      <c r="F24" s="179"/>
      <c r="G24" s="180"/>
    </row>
    <row r="25" spans="1:7" s="28" customFormat="1" ht="15.5" x14ac:dyDescent="0.25">
      <c r="A25" s="185"/>
      <c r="B25" s="179" t="s">
        <v>49</v>
      </c>
      <c r="C25" s="179"/>
      <c r="D25" s="179"/>
      <c r="E25" s="179"/>
      <c r="F25" s="179"/>
      <c r="G25" s="180"/>
    </row>
    <row r="26" spans="1:7" s="28" customFormat="1" ht="15.5" x14ac:dyDescent="0.25">
      <c r="A26" s="185"/>
      <c r="B26" s="179" t="s">
        <v>50</v>
      </c>
      <c r="C26" s="179"/>
      <c r="D26" s="179"/>
      <c r="E26" s="179"/>
      <c r="F26" s="179"/>
      <c r="G26" s="180"/>
    </row>
    <row r="27" spans="1:7" s="28" customFormat="1" ht="29.25" customHeight="1" x14ac:dyDescent="0.25">
      <c r="A27" s="185"/>
      <c r="B27" s="179" t="s">
        <v>51</v>
      </c>
      <c r="C27" s="179"/>
      <c r="D27" s="179"/>
      <c r="E27" s="179"/>
      <c r="F27" s="179"/>
      <c r="G27" s="180"/>
    </row>
    <row r="28" spans="1:7" s="28" customFormat="1" ht="15.5" x14ac:dyDescent="0.25">
      <c r="A28" s="185"/>
      <c r="B28" s="179" t="s">
        <v>52</v>
      </c>
      <c r="C28" s="179"/>
      <c r="D28" s="179"/>
      <c r="E28" s="179"/>
      <c r="F28" s="179"/>
      <c r="G28" s="180"/>
    </row>
    <row r="29" spans="1:7" s="28" customFormat="1" ht="15.5" x14ac:dyDescent="0.25">
      <c r="A29" s="185"/>
      <c r="B29" s="179" t="s">
        <v>53</v>
      </c>
      <c r="C29" s="179"/>
      <c r="D29" s="179"/>
      <c r="E29" s="179"/>
      <c r="F29" s="179"/>
      <c r="G29" s="180"/>
    </row>
    <row r="30" spans="1:7" s="28" customFormat="1" ht="15.5" x14ac:dyDescent="0.25">
      <c r="A30" s="185"/>
      <c r="B30" s="179" t="s">
        <v>54</v>
      </c>
      <c r="C30" s="179"/>
      <c r="D30" s="179"/>
      <c r="E30" s="179"/>
      <c r="F30" s="179"/>
      <c r="G30" s="180"/>
    </row>
    <row r="31" spans="1:7" s="28" customFormat="1" ht="15.5" x14ac:dyDescent="0.25">
      <c r="A31" s="185"/>
      <c r="B31" s="179" t="s">
        <v>89</v>
      </c>
      <c r="C31" s="179"/>
      <c r="D31" s="179"/>
      <c r="E31" s="179"/>
      <c r="F31" s="179"/>
      <c r="G31" s="180"/>
    </row>
    <row r="32" spans="1:7" s="28" customFormat="1" ht="15.5" x14ac:dyDescent="0.25">
      <c r="A32" s="185"/>
      <c r="B32" s="179" t="s">
        <v>55</v>
      </c>
      <c r="C32" s="179"/>
      <c r="D32" s="179"/>
      <c r="E32" s="179"/>
      <c r="F32" s="179"/>
      <c r="G32" s="180"/>
    </row>
    <row r="33" spans="1:7" s="28" customFormat="1" ht="15.5" x14ac:dyDescent="0.25">
      <c r="A33" s="185"/>
      <c r="B33" s="179" t="s">
        <v>90</v>
      </c>
      <c r="C33" s="179"/>
      <c r="D33" s="179"/>
      <c r="E33" s="179"/>
      <c r="F33" s="179"/>
      <c r="G33" s="180"/>
    </row>
    <row r="34" spans="1:7" s="28" customFormat="1" ht="15.5" x14ac:dyDescent="0.25">
      <c r="A34" s="185"/>
      <c r="B34" s="179" t="s">
        <v>91</v>
      </c>
      <c r="C34" s="179"/>
      <c r="D34" s="179"/>
      <c r="E34" s="179"/>
      <c r="F34" s="179"/>
      <c r="G34" s="180"/>
    </row>
    <row r="35" spans="1:7" s="28" customFormat="1" ht="15.5" x14ac:dyDescent="0.25">
      <c r="A35" s="116"/>
      <c r="B35" s="179"/>
      <c r="C35" s="179"/>
      <c r="D35" s="179"/>
      <c r="E35" s="179"/>
      <c r="F35" s="179"/>
      <c r="G35" s="180"/>
    </row>
    <row r="36" spans="1:7" s="28" customFormat="1" ht="77.25" customHeight="1" x14ac:dyDescent="0.25">
      <c r="A36" s="113" t="s">
        <v>60</v>
      </c>
      <c r="B36" s="179" t="s">
        <v>57</v>
      </c>
      <c r="C36" s="179"/>
      <c r="D36" s="179"/>
      <c r="E36" s="179"/>
      <c r="F36" s="179"/>
      <c r="G36" s="180"/>
    </row>
    <row r="37" spans="1:7" s="28" customFormat="1" ht="15.5" x14ac:dyDescent="0.25">
      <c r="A37" s="116"/>
      <c r="B37" s="179"/>
      <c r="C37" s="179"/>
      <c r="D37" s="179"/>
      <c r="E37" s="179"/>
      <c r="F37" s="179"/>
      <c r="G37" s="180"/>
    </row>
    <row r="38" spans="1:7" s="28" customFormat="1" ht="35.25" customHeight="1" x14ac:dyDescent="0.25">
      <c r="A38" s="113" t="s">
        <v>62</v>
      </c>
      <c r="B38" s="179" t="s">
        <v>59</v>
      </c>
      <c r="C38" s="179"/>
      <c r="D38" s="179"/>
      <c r="E38" s="179"/>
      <c r="F38" s="179"/>
      <c r="G38" s="180"/>
    </row>
    <row r="39" spans="1:7" s="28" customFormat="1" ht="15.5" x14ac:dyDescent="0.25">
      <c r="A39" s="116"/>
      <c r="B39" s="179"/>
      <c r="C39" s="179"/>
      <c r="D39" s="179"/>
      <c r="E39" s="179"/>
      <c r="F39" s="179"/>
      <c r="G39" s="180"/>
    </row>
    <row r="40" spans="1:7" s="28" customFormat="1" ht="67.5" customHeight="1" x14ac:dyDescent="0.25">
      <c r="A40" s="113" t="s">
        <v>64</v>
      </c>
      <c r="B40" s="179" t="s">
        <v>61</v>
      </c>
      <c r="C40" s="179"/>
      <c r="D40" s="179"/>
      <c r="E40" s="179"/>
      <c r="F40" s="179"/>
      <c r="G40" s="180"/>
    </row>
    <row r="41" spans="1:7" s="28" customFormat="1" ht="15.5" x14ac:dyDescent="0.25">
      <c r="A41" s="116"/>
      <c r="B41" s="179"/>
      <c r="C41" s="179"/>
      <c r="D41" s="179"/>
      <c r="E41" s="179"/>
      <c r="F41" s="179"/>
      <c r="G41" s="180"/>
    </row>
    <row r="42" spans="1:7" s="28" customFormat="1" ht="15.5" x14ac:dyDescent="0.25">
      <c r="A42" s="113" t="s">
        <v>65</v>
      </c>
      <c r="B42" s="179" t="s">
        <v>63</v>
      </c>
      <c r="C42" s="179"/>
      <c r="D42" s="179"/>
      <c r="E42" s="179"/>
      <c r="F42" s="179"/>
      <c r="G42" s="180"/>
    </row>
    <row r="43" spans="1:7" s="28" customFormat="1" ht="15.5" x14ac:dyDescent="0.25">
      <c r="A43" s="116"/>
      <c r="B43" s="179"/>
      <c r="C43" s="179"/>
      <c r="D43" s="179"/>
      <c r="E43" s="179"/>
      <c r="F43" s="179"/>
      <c r="G43" s="180"/>
    </row>
    <row r="44" spans="1:7" s="28" customFormat="1" ht="15.5" x14ac:dyDescent="0.25">
      <c r="A44" s="113" t="s">
        <v>66</v>
      </c>
      <c r="B44" s="179" t="s">
        <v>92</v>
      </c>
      <c r="C44" s="179"/>
      <c r="D44" s="179"/>
      <c r="E44" s="179"/>
      <c r="F44" s="179"/>
      <c r="G44" s="180"/>
    </row>
    <row r="45" spans="1:7" s="28" customFormat="1" ht="15.5" x14ac:dyDescent="0.25">
      <c r="A45" s="116"/>
      <c r="B45" s="179"/>
      <c r="C45" s="179"/>
      <c r="D45" s="179"/>
      <c r="E45" s="179"/>
      <c r="F45" s="179"/>
      <c r="G45" s="180"/>
    </row>
    <row r="46" spans="1:7" s="28" customFormat="1" ht="15.5" x14ac:dyDescent="0.25">
      <c r="A46" s="113" t="s">
        <v>68</v>
      </c>
      <c r="B46" s="179" t="s">
        <v>93</v>
      </c>
      <c r="C46" s="179"/>
      <c r="D46" s="179"/>
      <c r="E46" s="179"/>
      <c r="F46" s="179"/>
      <c r="G46" s="180"/>
    </row>
    <row r="47" spans="1:7" s="28" customFormat="1" ht="15.5" x14ac:dyDescent="0.25">
      <c r="A47" s="116"/>
      <c r="B47" s="179"/>
      <c r="C47" s="179"/>
      <c r="D47" s="179"/>
      <c r="E47" s="179"/>
      <c r="F47" s="179"/>
      <c r="G47" s="180"/>
    </row>
    <row r="48" spans="1:7" s="28" customFormat="1" ht="32.25" customHeight="1" x14ac:dyDescent="0.25">
      <c r="A48" s="113" t="s">
        <v>70</v>
      </c>
      <c r="B48" s="179" t="s">
        <v>67</v>
      </c>
      <c r="C48" s="179"/>
      <c r="D48" s="179"/>
      <c r="E48" s="179"/>
      <c r="F48" s="179"/>
      <c r="G48" s="180"/>
    </row>
    <row r="49" spans="1:7" s="28" customFormat="1" ht="15.5" x14ac:dyDescent="0.25">
      <c r="A49" s="116"/>
      <c r="B49" s="179"/>
      <c r="C49" s="179"/>
      <c r="D49" s="179"/>
      <c r="E49" s="179"/>
      <c r="F49" s="179"/>
      <c r="G49" s="180"/>
    </row>
    <row r="50" spans="1:7" s="28" customFormat="1" ht="15.5" x14ac:dyDescent="0.25">
      <c r="A50" s="113" t="s">
        <v>71</v>
      </c>
      <c r="B50" s="179" t="s">
        <v>69</v>
      </c>
      <c r="C50" s="179"/>
      <c r="D50" s="179"/>
      <c r="E50" s="179"/>
      <c r="F50" s="179"/>
      <c r="G50" s="180"/>
    </row>
    <row r="51" spans="1:7" s="28" customFormat="1" ht="15.5" x14ac:dyDescent="0.25">
      <c r="A51" s="116"/>
      <c r="B51" s="179"/>
      <c r="C51" s="179"/>
      <c r="D51" s="179"/>
      <c r="E51" s="179"/>
      <c r="F51" s="179"/>
      <c r="G51" s="180"/>
    </row>
    <row r="52" spans="1:7" s="28" customFormat="1" ht="62.25" customHeight="1" x14ac:dyDescent="0.25">
      <c r="A52" s="113" t="s">
        <v>72</v>
      </c>
      <c r="B52" s="179" t="s">
        <v>94</v>
      </c>
      <c r="C52" s="179"/>
      <c r="D52" s="179"/>
      <c r="E52" s="179"/>
      <c r="F52" s="179"/>
      <c r="G52" s="180"/>
    </row>
    <row r="53" spans="1:7" s="28" customFormat="1" ht="15.5" x14ac:dyDescent="0.25">
      <c r="A53" s="116"/>
      <c r="B53" s="179"/>
      <c r="C53" s="179"/>
      <c r="D53" s="179"/>
      <c r="E53" s="179"/>
      <c r="F53" s="179"/>
      <c r="G53" s="180"/>
    </row>
    <row r="54" spans="1:7" s="28" customFormat="1" ht="15.5" x14ac:dyDescent="0.25">
      <c r="A54" s="113" t="s">
        <v>104</v>
      </c>
      <c r="B54" s="179" t="s">
        <v>95</v>
      </c>
      <c r="C54" s="179"/>
      <c r="D54" s="179"/>
      <c r="E54" s="179"/>
      <c r="F54" s="179"/>
      <c r="G54" s="180"/>
    </row>
    <row r="55" spans="1:7" s="28" customFormat="1" ht="15.5" x14ac:dyDescent="0.25">
      <c r="A55" s="116"/>
      <c r="B55" s="179"/>
      <c r="C55" s="179"/>
      <c r="D55" s="179"/>
      <c r="E55" s="179"/>
      <c r="F55" s="179"/>
      <c r="G55" s="180"/>
    </row>
    <row r="56" spans="1:7" s="28" customFormat="1" ht="15.5" x14ac:dyDescent="0.25">
      <c r="A56" s="113" t="s">
        <v>105</v>
      </c>
      <c r="B56" s="179" t="s">
        <v>73</v>
      </c>
      <c r="C56" s="179"/>
      <c r="D56" s="179"/>
      <c r="E56" s="179"/>
      <c r="F56" s="179"/>
      <c r="G56" s="180"/>
    </row>
    <row r="57" spans="1:7" s="28" customFormat="1" ht="15.5" x14ac:dyDescent="0.25">
      <c r="A57" s="118"/>
      <c r="B57" s="179"/>
      <c r="C57" s="179"/>
      <c r="D57" s="179"/>
      <c r="E57" s="179"/>
      <c r="F57" s="179"/>
      <c r="G57" s="180"/>
    </row>
    <row r="58" spans="1:7" s="28" customFormat="1" ht="15.5" x14ac:dyDescent="0.25">
      <c r="A58" s="112" t="s">
        <v>7</v>
      </c>
      <c r="B58" s="183" t="s">
        <v>85</v>
      </c>
      <c r="C58" s="183"/>
      <c r="D58" s="183"/>
      <c r="E58" s="183"/>
      <c r="F58" s="183"/>
      <c r="G58" s="184"/>
    </row>
    <row r="59" spans="1:7" s="28" customFormat="1" ht="31.5" customHeight="1" x14ac:dyDescent="0.25">
      <c r="A59" s="185" t="s">
        <v>74</v>
      </c>
      <c r="B59" s="179" t="s">
        <v>96</v>
      </c>
      <c r="C59" s="179"/>
      <c r="D59" s="179"/>
      <c r="E59" s="179"/>
      <c r="F59" s="179"/>
      <c r="G59" s="180"/>
    </row>
    <row r="60" spans="1:7" s="28" customFormat="1" ht="27.75" customHeight="1" x14ac:dyDescent="0.25">
      <c r="A60" s="185"/>
      <c r="B60" s="179" t="s">
        <v>97</v>
      </c>
      <c r="C60" s="179"/>
      <c r="D60" s="179"/>
      <c r="E60" s="179"/>
      <c r="F60" s="179"/>
      <c r="G60" s="180"/>
    </row>
    <row r="61" spans="1:7" s="28" customFormat="1" ht="15.5" x14ac:dyDescent="0.25">
      <c r="A61" s="185"/>
      <c r="B61" s="179" t="s">
        <v>75</v>
      </c>
      <c r="C61" s="179"/>
      <c r="D61" s="179"/>
      <c r="E61" s="179"/>
      <c r="F61" s="179"/>
      <c r="G61" s="180"/>
    </row>
    <row r="62" spans="1:7" s="28" customFormat="1" ht="15.5" x14ac:dyDescent="0.25">
      <c r="A62" s="116"/>
      <c r="B62" s="179"/>
      <c r="C62" s="179"/>
      <c r="D62" s="179"/>
      <c r="E62" s="179"/>
      <c r="F62" s="179"/>
      <c r="G62" s="180"/>
    </row>
    <row r="63" spans="1:7" s="28" customFormat="1" ht="15.5" x14ac:dyDescent="0.25">
      <c r="A63" s="113" t="s">
        <v>76</v>
      </c>
      <c r="B63" s="179" t="s">
        <v>77</v>
      </c>
      <c r="C63" s="179"/>
      <c r="D63" s="179"/>
      <c r="E63" s="179"/>
      <c r="F63" s="179"/>
      <c r="G63" s="180"/>
    </row>
    <row r="64" spans="1:7" s="28" customFormat="1" ht="15.5" x14ac:dyDescent="0.25">
      <c r="A64" s="118"/>
      <c r="B64" s="179"/>
      <c r="C64" s="179"/>
      <c r="D64" s="179"/>
      <c r="E64" s="179"/>
      <c r="F64" s="179"/>
      <c r="G64" s="180"/>
    </row>
    <row r="65" spans="1:7" s="28" customFormat="1" ht="30" customHeight="1" x14ac:dyDescent="0.25">
      <c r="A65" s="113" t="s">
        <v>78</v>
      </c>
      <c r="B65" s="179" t="s">
        <v>98</v>
      </c>
      <c r="C65" s="179"/>
      <c r="D65" s="179"/>
      <c r="E65" s="179"/>
      <c r="F65" s="179"/>
      <c r="G65" s="180"/>
    </row>
    <row r="66" spans="1:7" s="28" customFormat="1" ht="15.5" x14ac:dyDescent="0.25">
      <c r="A66" s="116"/>
      <c r="B66" s="179"/>
      <c r="C66" s="179"/>
      <c r="D66" s="179"/>
      <c r="E66" s="179"/>
      <c r="F66" s="179"/>
      <c r="G66" s="180"/>
    </row>
    <row r="67" spans="1:7" s="28" customFormat="1" ht="28.5" customHeight="1" x14ac:dyDescent="0.25">
      <c r="A67" s="113" t="s">
        <v>79</v>
      </c>
      <c r="B67" s="179" t="s">
        <v>80</v>
      </c>
      <c r="C67" s="179"/>
      <c r="D67" s="179"/>
      <c r="E67" s="179"/>
      <c r="F67" s="179"/>
      <c r="G67" s="180"/>
    </row>
    <row r="68" spans="1:7" s="28" customFormat="1" ht="15.5" x14ac:dyDescent="0.25">
      <c r="A68" s="110"/>
      <c r="B68" s="179"/>
      <c r="C68" s="179"/>
      <c r="D68" s="179"/>
      <c r="E68" s="179"/>
      <c r="F68" s="179"/>
      <c r="G68" s="180"/>
    </row>
    <row r="69" spans="1:7" s="28" customFormat="1" ht="15.5" x14ac:dyDescent="0.25">
      <c r="A69" s="112" t="s">
        <v>8</v>
      </c>
      <c r="B69" s="183" t="s">
        <v>84</v>
      </c>
      <c r="C69" s="183"/>
      <c r="D69" s="183"/>
      <c r="E69" s="183"/>
      <c r="F69" s="183"/>
      <c r="G69" s="184"/>
    </row>
    <row r="70" spans="1:7" s="28" customFormat="1" ht="35.25" customHeight="1" x14ac:dyDescent="0.25">
      <c r="A70" s="116"/>
      <c r="B70" s="179" t="s">
        <v>81</v>
      </c>
      <c r="C70" s="179"/>
      <c r="D70" s="179"/>
      <c r="E70" s="179"/>
      <c r="F70" s="179"/>
      <c r="G70" s="180"/>
    </row>
    <row r="71" spans="1:7" s="28" customFormat="1" ht="15.5" x14ac:dyDescent="0.25">
      <c r="A71" s="110"/>
      <c r="B71" s="179"/>
      <c r="C71" s="179"/>
      <c r="D71" s="179"/>
      <c r="E71" s="179"/>
      <c r="F71" s="179"/>
      <c r="G71" s="180"/>
    </row>
    <row r="72" spans="1:7" s="28" customFormat="1" ht="15.5" x14ac:dyDescent="0.25">
      <c r="A72" s="110"/>
      <c r="B72" s="115"/>
      <c r="C72" s="115"/>
      <c r="D72" s="115"/>
      <c r="E72" s="115"/>
      <c r="F72" s="115"/>
      <c r="G72" s="117"/>
    </row>
    <row r="73" spans="1:7" s="28" customFormat="1" ht="15.5" x14ac:dyDescent="0.25">
      <c r="A73" s="110"/>
      <c r="B73" s="115"/>
      <c r="C73" s="115"/>
      <c r="D73" s="115"/>
      <c r="E73" s="115"/>
      <c r="F73" s="115"/>
      <c r="G73" s="117"/>
    </row>
    <row r="74" spans="1:7" s="28" customFormat="1" ht="15.5" x14ac:dyDescent="0.25">
      <c r="A74" s="110"/>
      <c r="B74" s="115"/>
      <c r="C74" s="115"/>
      <c r="D74" s="115"/>
      <c r="E74" s="115"/>
      <c r="F74" s="115"/>
      <c r="G74" s="117"/>
    </row>
    <row r="75" spans="1:7" s="28" customFormat="1" ht="15.5" x14ac:dyDescent="0.25">
      <c r="A75" s="110"/>
      <c r="B75" s="115"/>
      <c r="C75" s="115"/>
      <c r="D75" s="115"/>
      <c r="E75" s="115"/>
      <c r="F75" s="115"/>
      <c r="G75" s="117"/>
    </row>
    <row r="76" spans="1:7" s="28" customFormat="1" ht="15.5" x14ac:dyDescent="0.25">
      <c r="A76" s="110"/>
      <c r="B76" s="179"/>
      <c r="C76" s="179"/>
      <c r="D76" s="179"/>
      <c r="E76" s="179"/>
      <c r="F76" s="179"/>
      <c r="G76" s="180"/>
    </row>
    <row r="77" spans="1:7" s="28" customFormat="1" ht="15.5" x14ac:dyDescent="0.25">
      <c r="A77" s="110"/>
      <c r="B77" s="179" t="s">
        <v>82</v>
      </c>
      <c r="C77" s="179"/>
      <c r="D77" s="179"/>
      <c r="E77" s="179"/>
      <c r="F77" s="179"/>
      <c r="G77" s="180"/>
    </row>
    <row r="78" spans="1:7" s="28" customFormat="1" ht="15.5" x14ac:dyDescent="0.25">
      <c r="A78" s="110"/>
      <c r="B78" s="179"/>
      <c r="C78" s="179"/>
      <c r="D78" s="179"/>
      <c r="E78" s="179"/>
      <c r="F78" s="179"/>
      <c r="G78" s="180"/>
    </row>
    <row r="79" spans="1:7" s="28" customFormat="1" ht="15.5" x14ac:dyDescent="0.25">
      <c r="A79" s="110"/>
      <c r="B79" s="179" t="s">
        <v>99</v>
      </c>
      <c r="C79" s="179"/>
      <c r="D79" s="179"/>
      <c r="E79" s="179"/>
      <c r="F79" s="179"/>
      <c r="G79" s="180"/>
    </row>
    <row r="80" spans="1:7" s="28" customFormat="1" ht="15.5" x14ac:dyDescent="0.25">
      <c r="A80" s="110"/>
      <c r="B80" s="115"/>
      <c r="C80" s="115"/>
      <c r="D80" s="115"/>
      <c r="E80" s="115"/>
      <c r="F80" s="115"/>
      <c r="G80" s="117"/>
    </row>
    <row r="81" spans="1:7" s="28" customFormat="1" ht="16" thickBot="1" x14ac:dyDescent="0.3">
      <c r="A81" s="120"/>
      <c r="B81" s="121"/>
      <c r="C81" s="121"/>
      <c r="D81" s="121"/>
      <c r="E81" s="121"/>
      <c r="F81" s="121"/>
      <c r="G81" s="122"/>
    </row>
  </sheetData>
  <mergeCells count="77">
    <mergeCell ref="B1:D1"/>
    <mergeCell ref="F1:G1"/>
    <mergeCell ref="B2:D2"/>
    <mergeCell ref="E2:E3"/>
    <mergeCell ref="F2:G3"/>
    <mergeCell ref="B3:D3"/>
    <mergeCell ref="A4:G4"/>
    <mergeCell ref="B12:G12"/>
    <mergeCell ref="B13:G13"/>
    <mergeCell ref="B14:G14"/>
    <mergeCell ref="B15:G15"/>
    <mergeCell ref="B5:G5"/>
    <mergeCell ref="B6:G6"/>
    <mergeCell ref="B7:G7"/>
    <mergeCell ref="B9:G9"/>
    <mergeCell ref="B10:G10"/>
    <mergeCell ref="B8:G8"/>
    <mergeCell ref="B11:G11"/>
    <mergeCell ref="A22:A34"/>
    <mergeCell ref="A59:A61"/>
    <mergeCell ref="B21:G21"/>
    <mergeCell ref="B22:G22"/>
    <mergeCell ref="B23:G23"/>
    <mergeCell ref="B24:G24"/>
    <mergeCell ref="B25:G25"/>
    <mergeCell ref="B26:G26"/>
    <mergeCell ref="B27:G27"/>
    <mergeCell ref="B39:G39"/>
    <mergeCell ref="B28:G28"/>
    <mergeCell ref="B29:G29"/>
    <mergeCell ref="B30:G30"/>
    <mergeCell ref="B31:G31"/>
    <mergeCell ref="B32:G32"/>
    <mergeCell ref="B33:G33"/>
    <mergeCell ref="B34:G34"/>
    <mergeCell ref="B35:G35"/>
    <mergeCell ref="B36:G36"/>
    <mergeCell ref="B37:G37"/>
    <mergeCell ref="B38:G38"/>
    <mergeCell ref="B51:G51"/>
    <mergeCell ref="B40:G40"/>
    <mergeCell ref="B41:G41"/>
    <mergeCell ref="B42:G42"/>
    <mergeCell ref="B43:G43"/>
    <mergeCell ref="B44:G44"/>
    <mergeCell ref="B45:G45"/>
    <mergeCell ref="B46:G46"/>
    <mergeCell ref="B47:G47"/>
    <mergeCell ref="B48:G48"/>
    <mergeCell ref="B49:G49"/>
    <mergeCell ref="B50:G50"/>
    <mergeCell ref="B59:G59"/>
    <mergeCell ref="B60:G60"/>
    <mergeCell ref="B61:G61"/>
    <mergeCell ref="B62:G62"/>
    <mergeCell ref="B52:G52"/>
    <mergeCell ref="B53:G53"/>
    <mergeCell ref="B54:G54"/>
    <mergeCell ref="B55:G55"/>
    <mergeCell ref="B56:G56"/>
    <mergeCell ref="B57:G57"/>
    <mergeCell ref="B77:G77"/>
    <mergeCell ref="B78:G78"/>
    <mergeCell ref="B79:G79"/>
    <mergeCell ref="B17:G17"/>
    <mergeCell ref="B19:G19"/>
    <mergeCell ref="B67:G67"/>
    <mergeCell ref="B68:G68"/>
    <mergeCell ref="B69:G69"/>
    <mergeCell ref="B70:G70"/>
    <mergeCell ref="B71:G71"/>
    <mergeCell ref="B76:G76"/>
    <mergeCell ref="B63:G63"/>
    <mergeCell ref="B64:G64"/>
    <mergeCell ref="B65:G65"/>
    <mergeCell ref="B66:G66"/>
    <mergeCell ref="B58:G58"/>
  </mergeCells>
  <printOptions horizontalCentered="1"/>
  <pageMargins left="0.19685039370078741" right="0.19685039370078741" top="0.78740157480314965" bottom="0.78740157480314965" header="0.51181102362204722" footer="0.31496062992125984"/>
  <pageSetup paperSize="9" scale="76" firstPageNumber="2" fitToHeight="19" orientation="portrait" useFirstPageNumber="1" r:id="rId1"/>
  <headerFooter alignWithMargins="0">
    <oddFooter>&amp;C&amp;P&amp;R0120-2-VZT-8</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J274"/>
  <sheetViews>
    <sheetView showGridLines="0" tabSelected="1" view="pageBreakPreview" zoomScaleNormal="100" zoomScaleSheetLayoutView="100" workbookViewId="0">
      <selection activeCell="B33" sqref="B33"/>
    </sheetView>
  </sheetViews>
  <sheetFormatPr defaultColWidth="9.1796875" defaultRowHeight="12.5" x14ac:dyDescent="0.25"/>
  <cols>
    <col min="1" max="1" width="6.453125" style="9" customWidth="1"/>
    <col min="2" max="2" width="72.81640625" style="1" customWidth="1"/>
    <col min="3" max="3" width="15.453125" style="89" customWidth="1"/>
    <col min="4" max="4" width="6.81640625" style="2" customWidth="1"/>
    <col min="5" max="5" width="7" style="95" customWidth="1"/>
    <col min="6" max="6" width="12.453125" style="36" bestFit="1" customWidth="1"/>
    <col min="7" max="7" width="13.54296875" style="37" bestFit="1" customWidth="1"/>
    <col min="8" max="8" width="13.7265625" style="1" bestFit="1" customWidth="1"/>
    <col min="9" max="9" width="13.7265625" style="2" bestFit="1" customWidth="1"/>
    <col min="10" max="10" width="9.81640625" style="1" bestFit="1" customWidth="1"/>
    <col min="11" max="16384" width="9.1796875" style="1"/>
  </cols>
  <sheetData>
    <row r="1" spans="1:140" ht="30" customHeight="1" x14ac:dyDescent="0.25">
      <c r="A1" s="62"/>
      <c r="B1" s="193" t="s">
        <v>291</v>
      </c>
      <c r="C1" s="194"/>
      <c r="D1" s="195"/>
      <c r="E1" s="106" t="s">
        <v>120</v>
      </c>
      <c r="F1" s="211" t="s">
        <v>151</v>
      </c>
      <c r="G1" s="197"/>
      <c r="H1" s="28"/>
      <c r="I1" s="1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row>
    <row r="2" spans="1:140" ht="35.15" customHeight="1" x14ac:dyDescent="0.25">
      <c r="A2" s="63"/>
      <c r="B2" s="198" t="s">
        <v>150</v>
      </c>
      <c r="C2" s="199"/>
      <c r="D2" s="199"/>
      <c r="E2" s="200" t="s">
        <v>5</v>
      </c>
      <c r="F2" s="202" t="s">
        <v>292</v>
      </c>
      <c r="G2" s="203"/>
      <c r="H2" s="28"/>
      <c r="I2" s="1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row>
    <row r="3" spans="1:140" ht="15" customHeight="1" thickBot="1" x14ac:dyDescent="0.3">
      <c r="A3" s="64"/>
      <c r="B3" s="212" t="s">
        <v>127</v>
      </c>
      <c r="C3" s="207"/>
      <c r="D3" s="207"/>
      <c r="E3" s="201"/>
      <c r="F3" s="204"/>
      <c r="G3" s="205"/>
      <c r="H3" s="28"/>
      <c r="I3" s="1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row>
    <row r="4" spans="1:140" s="100" customFormat="1" ht="13" thickBot="1" x14ac:dyDescent="0.3">
      <c r="A4" s="65" t="s">
        <v>27</v>
      </c>
      <c r="B4" s="66" t="s">
        <v>0</v>
      </c>
      <c r="C4" s="66" t="s">
        <v>119</v>
      </c>
      <c r="D4" s="66" t="s">
        <v>1</v>
      </c>
      <c r="E4" s="67" t="s">
        <v>2</v>
      </c>
      <c r="F4" s="68" t="s">
        <v>3</v>
      </c>
      <c r="G4" s="69" t="s">
        <v>4</v>
      </c>
      <c r="H4" s="28"/>
      <c r="I4" s="1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c r="CA4" s="28"/>
      <c r="CB4" s="28"/>
      <c r="CC4" s="28"/>
      <c r="CD4" s="28"/>
      <c r="CE4" s="28"/>
      <c r="CF4" s="28"/>
      <c r="CG4" s="28"/>
      <c r="CH4" s="28"/>
      <c r="CI4" s="28"/>
      <c r="CJ4" s="28"/>
      <c r="CK4" s="28"/>
      <c r="CL4" s="28"/>
      <c r="CM4" s="28"/>
      <c r="CN4" s="28"/>
      <c r="CO4" s="28"/>
      <c r="CP4" s="28"/>
      <c r="CQ4" s="28"/>
      <c r="CR4" s="28"/>
      <c r="CS4" s="28"/>
      <c r="CT4" s="28"/>
      <c r="CU4" s="28"/>
      <c r="CV4" s="28"/>
      <c r="CW4" s="28"/>
      <c r="CX4" s="28"/>
      <c r="CY4" s="28"/>
      <c r="CZ4" s="28"/>
      <c r="DA4" s="28"/>
      <c r="DB4" s="28"/>
      <c r="DC4" s="28"/>
      <c r="DD4" s="28"/>
      <c r="DE4" s="28"/>
      <c r="DF4" s="28"/>
      <c r="DG4" s="28"/>
      <c r="DH4" s="28"/>
      <c r="DI4" s="28"/>
      <c r="DJ4" s="28"/>
      <c r="DK4" s="28"/>
      <c r="DL4" s="28"/>
      <c r="DM4" s="28"/>
      <c r="DN4" s="28"/>
      <c r="DO4" s="28"/>
      <c r="DP4" s="28"/>
      <c r="DQ4" s="28"/>
      <c r="DR4" s="28"/>
      <c r="DS4" s="28"/>
      <c r="DT4" s="28"/>
      <c r="DU4" s="28"/>
      <c r="DV4" s="28"/>
      <c r="DW4" s="28"/>
      <c r="DX4" s="28"/>
      <c r="DY4" s="28"/>
      <c r="DZ4" s="28"/>
      <c r="EA4" s="28"/>
      <c r="EB4" s="28"/>
      <c r="EC4" s="28"/>
      <c r="ED4" s="28"/>
      <c r="EE4" s="28"/>
      <c r="EF4" s="28"/>
      <c r="EG4" s="28"/>
      <c r="EH4" s="28"/>
      <c r="EI4" s="28"/>
      <c r="EJ4" s="28"/>
    </row>
    <row r="5" spans="1:140" s="28" customFormat="1" ht="13.5" thickBot="1" x14ac:dyDescent="0.3">
      <c r="A5" s="186"/>
      <c r="B5" s="187"/>
      <c r="C5" s="187"/>
      <c r="D5" s="187"/>
      <c r="E5" s="187"/>
      <c r="F5" s="187"/>
      <c r="G5" s="188"/>
      <c r="I5" s="128"/>
    </row>
    <row r="6" spans="1:140" s="28" customFormat="1" ht="26.15" customHeight="1" thickBot="1" x14ac:dyDescent="0.3">
      <c r="A6" s="208" t="s">
        <v>29</v>
      </c>
      <c r="B6" s="209"/>
      <c r="C6" s="209"/>
      <c r="D6" s="209"/>
      <c r="E6" s="209"/>
      <c r="F6" s="209"/>
      <c r="G6" s="210"/>
      <c r="I6" s="128"/>
    </row>
    <row r="7" spans="1:140" s="28" customFormat="1" ht="15" customHeight="1" x14ac:dyDescent="0.25">
      <c r="A7" s="21"/>
      <c r="B7" s="30"/>
      <c r="C7" s="78"/>
      <c r="D7" s="3"/>
      <c r="E7" s="11"/>
      <c r="F7" s="43"/>
      <c r="G7" s="44"/>
      <c r="I7" s="128"/>
    </row>
    <row r="8" spans="1:140" s="101" customFormat="1" ht="15" customHeight="1" x14ac:dyDescent="0.25">
      <c r="A8" s="74" t="str">
        <f>A28</f>
        <v>1.</v>
      </c>
      <c r="B8" s="30" t="str">
        <f>B28</f>
        <v>DODÁVKA ZAŘÍZENÍ</v>
      </c>
      <c r="C8" s="78"/>
      <c r="D8" s="3"/>
      <c r="E8" s="11"/>
      <c r="F8" s="43"/>
      <c r="G8" s="73" t="str">
        <f>IF(SUM(G29:G245)=0,"  ",SUM(G9:G14))</f>
        <v xml:space="preserve">  </v>
      </c>
      <c r="H8" s="28"/>
      <c r="I8" s="1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c r="CB8" s="28"/>
      <c r="CC8" s="28"/>
      <c r="CD8" s="28"/>
      <c r="CE8" s="28"/>
      <c r="CF8" s="28"/>
      <c r="CG8" s="28"/>
      <c r="CH8" s="28"/>
      <c r="CI8" s="28"/>
      <c r="CJ8" s="28"/>
      <c r="CK8" s="28"/>
      <c r="CL8" s="28"/>
      <c r="CM8" s="28"/>
      <c r="CN8" s="28"/>
      <c r="CO8" s="28"/>
      <c r="CP8" s="28"/>
      <c r="CQ8" s="28"/>
      <c r="CR8" s="28"/>
      <c r="CS8" s="28"/>
      <c r="CT8" s="28"/>
      <c r="CU8" s="28"/>
      <c r="CV8" s="28"/>
      <c r="CW8" s="28"/>
      <c r="CX8" s="28"/>
      <c r="CY8" s="28"/>
      <c r="CZ8" s="28"/>
      <c r="DA8" s="28"/>
      <c r="DB8" s="28"/>
      <c r="DC8" s="28"/>
      <c r="DD8" s="28"/>
      <c r="DE8" s="28"/>
      <c r="DF8" s="28"/>
      <c r="DG8" s="28"/>
      <c r="DH8" s="28"/>
      <c r="DI8" s="28"/>
      <c r="DJ8" s="28"/>
      <c r="DK8" s="28"/>
      <c r="DL8" s="28"/>
      <c r="DM8" s="28"/>
      <c r="DN8" s="28"/>
      <c r="DO8" s="28"/>
      <c r="DP8" s="28"/>
      <c r="DQ8" s="28"/>
      <c r="DR8" s="28"/>
      <c r="DS8" s="28"/>
      <c r="DT8" s="28"/>
      <c r="DU8" s="28"/>
      <c r="DV8" s="28"/>
      <c r="DW8" s="28"/>
      <c r="DX8" s="28"/>
      <c r="DY8" s="28"/>
      <c r="DZ8" s="28"/>
      <c r="EA8" s="28"/>
      <c r="EB8" s="28"/>
      <c r="EC8" s="28"/>
      <c r="ED8" s="28"/>
      <c r="EE8" s="28"/>
      <c r="EF8" s="28"/>
      <c r="EG8" s="28"/>
      <c r="EH8" s="28"/>
      <c r="EI8" s="28"/>
      <c r="EJ8" s="28"/>
    </row>
    <row r="9" spans="1:140" s="101" customFormat="1" ht="13" x14ac:dyDescent="0.25">
      <c r="A9" s="77"/>
      <c r="B9" s="31" t="str">
        <f>$B$30</f>
        <v>VĚTRÁNÍ PŘÍPRAVNY JÍDEL (ZAŘÍZENÍ č. 1)</v>
      </c>
      <c r="C9" s="78"/>
      <c r="D9" s="3"/>
      <c r="E9" s="11"/>
      <c r="F9" s="43"/>
      <c r="G9" s="44" t="str">
        <f>IF(SUM(G30:G75)=0,"  ",SUM(G30:G75))</f>
        <v xml:space="preserve">  </v>
      </c>
      <c r="H9" s="28"/>
      <c r="I9" s="141"/>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8"/>
      <c r="CB9" s="28"/>
      <c r="CC9" s="28"/>
      <c r="CD9" s="28"/>
      <c r="CE9" s="28"/>
      <c r="CF9" s="28"/>
      <c r="CG9" s="28"/>
      <c r="CH9" s="28"/>
      <c r="CI9" s="28"/>
      <c r="CJ9" s="28"/>
      <c r="CK9" s="28"/>
      <c r="CL9" s="28"/>
      <c r="CM9" s="28"/>
      <c r="CN9" s="28"/>
      <c r="CO9" s="28"/>
      <c r="CP9" s="28"/>
      <c r="CQ9" s="28"/>
      <c r="CR9" s="28"/>
      <c r="CS9" s="28"/>
      <c r="CT9" s="28"/>
      <c r="CU9" s="28"/>
      <c r="CV9" s="28"/>
      <c r="CW9" s="28"/>
      <c r="CX9" s="28"/>
      <c r="CY9" s="28"/>
      <c r="CZ9" s="28"/>
      <c r="DA9" s="28"/>
      <c r="DB9" s="28"/>
      <c r="DC9" s="28"/>
      <c r="DD9" s="28"/>
      <c r="DE9" s="28"/>
      <c r="DF9" s="28"/>
      <c r="DG9" s="28"/>
      <c r="DH9" s="28"/>
      <c r="DI9" s="28"/>
      <c r="DJ9" s="28"/>
      <c r="DK9" s="28"/>
      <c r="DL9" s="28"/>
      <c r="DM9" s="28"/>
      <c r="DN9" s="28"/>
      <c r="DO9" s="28"/>
      <c r="DP9" s="28"/>
      <c r="DQ9" s="28"/>
      <c r="DR9" s="28"/>
      <c r="DS9" s="28"/>
      <c r="DT9" s="28"/>
      <c r="DU9" s="28"/>
      <c r="DV9" s="28"/>
      <c r="DW9" s="28"/>
      <c r="DX9" s="28"/>
      <c r="DY9" s="28"/>
      <c r="DZ9" s="28"/>
      <c r="EA9" s="28"/>
      <c r="EB9" s="28"/>
      <c r="EC9" s="28"/>
      <c r="ED9" s="28"/>
      <c r="EE9" s="28"/>
      <c r="EF9" s="28"/>
      <c r="EG9" s="28"/>
      <c r="EH9" s="28"/>
      <c r="EI9" s="28"/>
      <c r="EJ9" s="28"/>
    </row>
    <row r="10" spans="1:140" s="101" customFormat="1" ht="13" x14ac:dyDescent="0.25">
      <c r="A10" s="77"/>
      <c r="B10" s="31" t="str">
        <f>$B$76</f>
        <v>VĚTRÁNÍ PRÁDELNY (ZAŘÍZENÍ č. 2)</v>
      </c>
      <c r="C10" s="78"/>
      <c r="D10" s="3"/>
      <c r="E10" s="11"/>
      <c r="F10" s="43"/>
      <c r="G10" s="44" t="str">
        <f>IF(SUM(G76:G126)=0,"  ",SUM(G76:G126))</f>
        <v xml:space="preserve">  </v>
      </c>
      <c r="H10" s="28"/>
      <c r="I10" s="141"/>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c r="CQ10" s="28"/>
      <c r="CR10" s="28"/>
      <c r="CS10" s="28"/>
      <c r="CT10" s="28"/>
      <c r="CU10" s="28"/>
      <c r="CV10" s="28"/>
      <c r="CW10" s="28"/>
      <c r="CX10" s="28"/>
      <c r="CY10" s="28"/>
      <c r="CZ10" s="28"/>
      <c r="DA10" s="28"/>
      <c r="DB10" s="28"/>
      <c r="DC10" s="28"/>
      <c r="DD10" s="28"/>
      <c r="DE10" s="28"/>
      <c r="DF10" s="28"/>
      <c r="DG10" s="28"/>
      <c r="DH10" s="28"/>
      <c r="DI10" s="28"/>
      <c r="DJ10" s="28"/>
      <c r="DK10" s="28"/>
      <c r="DL10" s="28"/>
      <c r="DM10" s="28"/>
      <c r="DN10" s="28"/>
      <c r="DO10" s="28"/>
      <c r="DP10" s="28"/>
      <c r="DQ10" s="28"/>
      <c r="DR10" s="28"/>
      <c r="DS10" s="28"/>
      <c r="DT10" s="28"/>
      <c r="DU10" s="28"/>
      <c r="DV10" s="28"/>
      <c r="DW10" s="28"/>
      <c r="DX10" s="28"/>
      <c r="DY10" s="28"/>
      <c r="DZ10" s="28"/>
      <c r="EA10" s="28"/>
      <c r="EB10" s="28"/>
      <c r="EC10" s="28"/>
      <c r="ED10" s="28"/>
      <c r="EE10" s="28"/>
      <c r="EF10" s="28"/>
      <c r="EG10" s="28"/>
      <c r="EH10" s="28"/>
      <c r="EI10" s="28"/>
      <c r="EJ10" s="28"/>
    </row>
    <row r="11" spans="1:140" s="101" customFormat="1" ht="13" x14ac:dyDescent="0.25">
      <c r="A11" s="77"/>
      <c r="B11" s="31" t="str">
        <f>$B$127</f>
        <v>VĚTRÁNÍ SOCIÁLNÍCH ZAŘÍZENÍ ŠATNY ZAMĚSTNANCŮ (ZAŘÍZENÍ č. 3)</v>
      </c>
      <c r="C11" s="78"/>
      <c r="D11" s="3"/>
      <c r="E11" s="11"/>
      <c r="F11" s="43"/>
      <c r="G11" s="44" t="str">
        <f>IF(SUM(G127:G145)=0,"  ",SUM(G127:G145))</f>
        <v xml:space="preserve">  </v>
      </c>
      <c r="H11" s="28"/>
      <c r="I11" s="141"/>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28"/>
      <c r="BO11" s="28"/>
      <c r="BP11" s="28"/>
      <c r="BQ11" s="28"/>
      <c r="BR11" s="28"/>
      <c r="BS11" s="28"/>
      <c r="BT11" s="28"/>
      <c r="BU11" s="28"/>
      <c r="BV11" s="28"/>
      <c r="BW11" s="28"/>
      <c r="BX11" s="28"/>
      <c r="BY11" s="28"/>
      <c r="BZ11" s="28"/>
      <c r="CA11" s="28"/>
      <c r="CB11" s="28"/>
      <c r="CC11" s="28"/>
      <c r="CD11" s="28"/>
      <c r="CE11" s="28"/>
      <c r="CF11" s="28"/>
      <c r="CG11" s="28"/>
      <c r="CH11" s="28"/>
      <c r="CI11" s="28"/>
      <c r="CJ11" s="28"/>
      <c r="CK11" s="28"/>
      <c r="CL11" s="28"/>
      <c r="CM11" s="28"/>
      <c r="CN11" s="28"/>
      <c r="CO11" s="28"/>
      <c r="CP11" s="28"/>
      <c r="CQ11" s="28"/>
      <c r="CR11" s="28"/>
      <c r="CS11" s="28"/>
      <c r="CT11" s="28"/>
      <c r="CU11" s="28"/>
      <c r="CV11" s="28"/>
      <c r="CW11" s="28"/>
      <c r="CX11" s="28"/>
      <c r="CY11" s="28"/>
      <c r="CZ11" s="28"/>
      <c r="DA11" s="28"/>
      <c r="DB11" s="28"/>
      <c r="DC11" s="28"/>
      <c r="DD11" s="28"/>
      <c r="DE11" s="28"/>
      <c r="DF11" s="28"/>
      <c r="DG11" s="28"/>
      <c r="DH11" s="28"/>
      <c r="DI11" s="28"/>
      <c r="DJ11" s="28"/>
      <c r="DK11" s="28"/>
      <c r="DL11" s="28"/>
      <c r="DM11" s="28"/>
      <c r="DN11" s="28"/>
      <c r="DO11" s="28"/>
      <c r="DP11" s="28"/>
      <c r="DQ11" s="28"/>
      <c r="DR11" s="28"/>
      <c r="DS11" s="28"/>
      <c r="DT11" s="28"/>
      <c r="DU11" s="28"/>
      <c r="DV11" s="28"/>
      <c r="DW11" s="28"/>
      <c r="DX11" s="28"/>
      <c r="DY11" s="28"/>
      <c r="DZ11" s="28"/>
      <c r="EA11" s="28"/>
      <c r="EB11" s="28"/>
      <c r="EC11" s="28"/>
      <c r="ED11" s="28"/>
      <c r="EE11" s="28"/>
      <c r="EF11" s="28"/>
      <c r="EG11" s="28"/>
      <c r="EH11" s="28"/>
      <c r="EI11" s="28"/>
      <c r="EJ11" s="28"/>
    </row>
    <row r="12" spans="1:140" s="101" customFormat="1" ht="13" x14ac:dyDescent="0.25">
      <c r="A12" s="77"/>
      <c r="B12" s="31" t="str">
        <f>$B$146</f>
        <v>VĚTRÁNÍ SOCIÁLNÍCH ZAŘÍZENÍ BYTŮ (ZAŘÍZENÍ č. 4)</v>
      </c>
      <c r="C12" s="78"/>
      <c r="D12" s="3"/>
      <c r="E12" s="11"/>
      <c r="F12" s="43"/>
      <c r="G12" s="44" t="str">
        <f>IF(SUM(G146:G223)=0,"  ",SUM(G146:G223))</f>
        <v xml:space="preserve">  </v>
      </c>
      <c r="H12" s="28"/>
      <c r="I12" s="141"/>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8"/>
      <c r="BK12" s="28"/>
      <c r="BL12" s="28"/>
      <c r="BM12" s="28"/>
      <c r="BN12" s="28"/>
      <c r="BO12" s="28"/>
      <c r="BP12" s="28"/>
      <c r="BQ12" s="28"/>
      <c r="BR12" s="28"/>
      <c r="BS12" s="28"/>
      <c r="BT12" s="28"/>
      <c r="BU12" s="28"/>
      <c r="BV12" s="28"/>
      <c r="BW12" s="28"/>
      <c r="BX12" s="28"/>
      <c r="BY12" s="28"/>
      <c r="BZ12" s="28"/>
      <c r="CA12" s="28"/>
      <c r="CB12" s="28"/>
      <c r="CC12" s="28"/>
      <c r="CD12" s="28"/>
      <c r="CE12" s="28"/>
      <c r="CF12" s="28"/>
      <c r="CG12" s="28"/>
      <c r="CH12" s="28"/>
      <c r="CI12" s="28"/>
      <c r="CJ12" s="28"/>
      <c r="CK12" s="28"/>
      <c r="CL12" s="28"/>
      <c r="CM12" s="28"/>
      <c r="CN12" s="28"/>
      <c r="CO12" s="28"/>
      <c r="CP12" s="28"/>
      <c r="CQ12" s="28"/>
      <c r="CR12" s="28"/>
      <c r="CS12" s="28"/>
      <c r="CT12" s="28"/>
      <c r="CU12" s="28"/>
      <c r="CV12" s="28"/>
      <c r="CW12" s="28"/>
      <c r="CX12" s="28"/>
      <c r="CY12" s="28"/>
      <c r="CZ12" s="28"/>
      <c r="DA12" s="28"/>
      <c r="DB12" s="28"/>
      <c r="DC12" s="28"/>
      <c r="DD12" s="28"/>
      <c r="DE12" s="28"/>
      <c r="DF12" s="28"/>
      <c r="DG12" s="28"/>
      <c r="DH12" s="28"/>
      <c r="DI12" s="28"/>
      <c r="DJ12" s="28"/>
      <c r="DK12" s="28"/>
      <c r="DL12" s="28"/>
      <c r="DM12" s="28"/>
      <c r="DN12" s="28"/>
      <c r="DO12" s="28"/>
      <c r="DP12" s="28"/>
      <c r="DQ12" s="28"/>
      <c r="DR12" s="28"/>
      <c r="DS12" s="28"/>
      <c r="DT12" s="28"/>
      <c r="DU12" s="28"/>
      <c r="DV12" s="28"/>
      <c r="DW12" s="28"/>
      <c r="DX12" s="28"/>
      <c r="DY12" s="28"/>
      <c r="DZ12" s="28"/>
      <c r="EA12" s="28"/>
      <c r="EB12" s="28"/>
      <c r="EC12" s="28"/>
      <c r="ED12" s="28"/>
      <c r="EE12" s="28"/>
      <c r="EF12" s="28"/>
      <c r="EG12" s="28"/>
      <c r="EH12" s="28"/>
      <c r="EI12" s="28"/>
      <c r="EJ12" s="28"/>
    </row>
    <row r="13" spans="1:140" s="101" customFormat="1" ht="13" x14ac:dyDescent="0.25">
      <c r="A13" s="77"/>
      <c r="B13" s="31" t="str">
        <f>$B$224</f>
        <v>VĚTRÁNÍ KUCHYNÍ V POBYTOVÝCH MÍSTNOSTECH (ZAŘÍZENÍ č. 5)</v>
      </c>
      <c r="C13" s="78"/>
      <c r="D13" s="3"/>
      <c r="E13" s="11"/>
      <c r="F13" s="43"/>
      <c r="G13" s="44" t="str">
        <f>IF(SUM(G224:G248)=0,"  ",SUM(G224:G248))</f>
        <v xml:space="preserve">  </v>
      </c>
      <c r="H13" s="28"/>
      <c r="I13" s="141"/>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c r="BO13" s="28"/>
      <c r="BP13" s="28"/>
      <c r="BQ13" s="28"/>
      <c r="BR13" s="28"/>
      <c r="BS13" s="28"/>
      <c r="BT13" s="28"/>
      <c r="BU13" s="28"/>
      <c r="BV13" s="28"/>
      <c r="BW13" s="28"/>
      <c r="BX13" s="28"/>
      <c r="BY13" s="28"/>
      <c r="BZ13" s="28"/>
      <c r="CA13" s="28"/>
      <c r="CB13" s="28"/>
      <c r="CC13" s="28"/>
      <c r="CD13" s="28"/>
      <c r="CE13" s="28"/>
      <c r="CF13" s="28"/>
      <c r="CG13" s="28"/>
      <c r="CH13" s="28"/>
      <c r="CI13" s="28"/>
      <c r="CJ13" s="28"/>
      <c r="CK13" s="28"/>
      <c r="CL13" s="28"/>
      <c r="CM13" s="28"/>
      <c r="CN13" s="28"/>
      <c r="CO13" s="28"/>
      <c r="CP13" s="28"/>
      <c r="CQ13" s="28"/>
      <c r="CR13" s="28"/>
      <c r="CS13" s="28"/>
      <c r="CT13" s="28"/>
      <c r="CU13" s="28"/>
      <c r="CV13" s="28"/>
      <c r="CW13" s="28"/>
      <c r="CX13" s="28"/>
      <c r="CY13" s="28"/>
      <c r="CZ13" s="28"/>
      <c r="DA13" s="28"/>
      <c r="DB13" s="28"/>
      <c r="DC13" s="28"/>
      <c r="DD13" s="28"/>
      <c r="DE13" s="28"/>
      <c r="DF13" s="28"/>
      <c r="DG13" s="28"/>
      <c r="DH13" s="28"/>
      <c r="DI13" s="28"/>
      <c r="DJ13" s="28"/>
      <c r="DK13" s="28"/>
      <c r="DL13" s="28"/>
      <c r="DM13" s="28"/>
      <c r="DN13" s="28"/>
      <c r="DO13" s="28"/>
      <c r="DP13" s="28"/>
      <c r="DQ13" s="28"/>
      <c r="DR13" s="28"/>
      <c r="DS13" s="28"/>
      <c r="DT13" s="28"/>
      <c r="DU13" s="28"/>
      <c r="DV13" s="28"/>
      <c r="DW13" s="28"/>
      <c r="DX13" s="28"/>
      <c r="DY13" s="28"/>
      <c r="DZ13" s="28"/>
      <c r="EA13" s="28"/>
      <c r="EB13" s="28"/>
      <c r="EC13" s="28"/>
      <c r="ED13" s="28"/>
      <c r="EE13" s="28"/>
      <c r="EF13" s="28"/>
      <c r="EG13" s="28"/>
      <c r="EH13" s="28"/>
      <c r="EI13" s="28"/>
      <c r="EJ13" s="28"/>
    </row>
    <row r="14" spans="1:140" s="101" customFormat="1" ht="13" x14ac:dyDescent="0.25">
      <c r="A14" s="77"/>
      <c r="B14" s="31" t="str">
        <f>$B$229</f>
        <v>CHLAZENÍ TECHNICKÉ MÍSTNOSTI (ZAŘÍZENÍ č. 6)</v>
      </c>
      <c r="C14" s="78"/>
      <c r="D14" s="3"/>
      <c r="E14" s="11"/>
      <c r="F14" s="43"/>
      <c r="G14" s="44" t="str">
        <f>IF(SUM(G229:G245)=0,"  ",SUM(G229:G245))</f>
        <v xml:space="preserve">  </v>
      </c>
      <c r="H14" s="28"/>
      <c r="I14" s="141"/>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8"/>
      <c r="BY14" s="28"/>
      <c r="BZ14" s="28"/>
      <c r="CA14" s="28"/>
      <c r="CB14" s="28"/>
      <c r="CC14" s="28"/>
      <c r="CD14" s="28"/>
      <c r="CE14" s="28"/>
      <c r="CF14" s="28"/>
      <c r="CG14" s="28"/>
      <c r="CH14" s="28"/>
      <c r="CI14" s="28"/>
      <c r="CJ14" s="28"/>
      <c r="CK14" s="28"/>
      <c r="CL14" s="28"/>
      <c r="CM14" s="28"/>
      <c r="CN14" s="28"/>
      <c r="CO14" s="28"/>
      <c r="CP14" s="28"/>
      <c r="CQ14" s="28"/>
      <c r="CR14" s="28"/>
      <c r="CS14" s="28"/>
      <c r="CT14" s="28"/>
      <c r="CU14" s="28"/>
      <c r="CV14" s="28"/>
      <c r="CW14" s="28"/>
      <c r="CX14" s="28"/>
      <c r="CY14" s="28"/>
      <c r="CZ14" s="28"/>
      <c r="DA14" s="28"/>
      <c r="DB14" s="28"/>
      <c r="DC14" s="28"/>
      <c r="DD14" s="28"/>
      <c r="DE14" s="28"/>
      <c r="DF14" s="28"/>
      <c r="DG14" s="28"/>
      <c r="DH14" s="28"/>
      <c r="DI14" s="28"/>
      <c r="DJ14" s="28"/>
      <c r="DK14" s="28"/>
      <c r="DL14" s="28"/>
      <c r="DM14" s="28"/>
      <c r="DN14" s="28"/>
      <c r="DO14" s="28"/>
      <c r="DP14" s="28"/>
      <c r="DQ14" s="28"/>
      <c r="DR14" s="28"/>
      <c r="DS14" s="28"/>
      <c r="DT14" s="28"/>
      <c r="DU14" s="28"/>
      <c r="DV14" s="28"/>
      <c r="DW14" s="28"/>
      <c r="DX14" s="28"/>
      <c r="DY14" s="28"/>
      <c r="DZ14" s="28"/>
      <c r="EA14" s="28"/>
      <c r="EB14" s="28"/>
      <c r="EC14" s="28"/>
      <c r="ED14" s="28"/>
      <c r="EE14" s="28"/>
      <c r="EF14" s="28"/>
      <c r="EG14" s="28"/>
      <c r="EH14" s="28"/>
      <c r="EI14" s="28"/>
      <c r="EJ14" s="28"/>
    </row>
    <row r="15" spans="1:140" s="101" customFormat="1" ht="15" customHeight="1" x14ac:dyDescent="0.25">
      <c r="A15" s="74" t="str">
        <f>A246</f>
        <v>2.</v>
      </c>
      <c r="B15" s="30" t="str">
        <f>B246</f>
        <v>MONTÁŽ ZAŘÍZENÍ</v>
      </c>
      <c r="C15" s="78"/>
      <c r="D15" s="3"/>
      <c r="E15" s="11"/>
      <c r="F15" s="43"/>
      <c r="G15" s="73" t="str">
        <f>IF(SUM(G29:G245)=0,"  ",SUM(G16:G21))</f>
        <v xml:space="preserve">  </v>
      </c>
      <c r="H15" s="28"/>
      <c r="I15" s="1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c r="BA15" s="28"/>
      <c r="BB15" s="28"/>
      <c r="BC15" s="28"/>
      <c r="BD15" s="28"/>
      <c r="BE15" s="28"/>
      <c r="BF15" s="28"/>
      <c r="BG15" s="28"/>
      <c r="BH15" s="28"/>
      <c r="BI15" s="28"/>
      <c r="BJ15" s="28"/>
      <c r="BK15" s="28"/>
      <c r="BL15" s="28"/>
      <c r="BM15" s="28"/>
      <c r="BN15" s="28"/>
      <c r="BO15" s="28"/>
      <c r="BP15" s="28"/>
      <c r="BQ15" s="28"/>
      <c r="BR15" s="28"/>
      <c r="BS15" s="28"/>
      <c r="BT15" s="28"/>
      <c r="BU15" s="28"/>
      <c r="BV15" s="28"/>
      <c r="BW15" s="28"/>
      <c r="BX15" s="28"/>
      <c r="BY15" s="28"/>
      <c r="BZ15" s="28"/>
      <c r="CA15" s="28"/>
      <c r="CB15" s="28"/>
      <c r="CC15" s="28"/>
      <c r="CD15" s="28"/>
      <c r="CE15" s="28"/>
      <c r="CF15" s="28"/>
      <c r="CG15" s="28"/>
      <c r="CH15" s="28"/>
      <c r="CI15" s="28"/>
      <c r="CJ15" s="28"/>
      <c r="CK15" s="28"/>
      <c r="CL15" s="28"/>
      <c r="CM15" s="28"/>
      <c r="CN15" s="28"/>
      <c r="CO15" s="28"/>
      <c r="CP15" s="28"/>
      <c r="CQ15" s="28"/>
      <c r="CR15" s="28"/>
      <c r="CS15" s="28"/>
      <c r="CT15" s="28"/>
      <c r="CU15" s="28"/>
      <c r="CV15" s="28"/>
      <c r="CW15" s="28"/>
      <c r="CX15" s="28"/>
      <c r="CY15" s="28"/>
      <c r="CZ15" s="28"/>
      <c r="DA15" s="28"/>
      <c r="DB15" s="28"/>
      <c r="DC15" s="28"/>
      <c r="DD15" s="28"/>
      <c r="DE15" s="28"/>
      <c r="DF15" s="28"/>
      <c r="DG15" s="28"/>
      <c r="DH15" s="28"/>
      <c r="DI15" s="28"/>
      <c r="DJ15" s="28"/>
      <c r="DK15" s="28"/>
      <c r="DL15" s="28"/>
      <c r="DM15" s="28"/>
      <c r="DN15" s="28"/>
      <c r="DO15" s="28"/>
      <c r="DP15" s="28"/>
      <c r="DQ15" s="28"/>
      <c r="DR15" s="28"/>
      <c r="DS15" s="28"/>
      <c r="DT15" s="28"/>
      <c r="DU15" s="28"/>
      <c r="DV15" s="28"/>
      <c r="DW15" s="28"/>
      <c r="DX15" s="28"/>
      <c r="DY15" s="28"/>
      <c r="DZ15" s="28"/>
      <c r="EA15" s="28"/>
      <c r="EB15" s="28"/>
      <c r="EC15" s="28"/>
      <c r="ED15" s="28"/>
      <c r="EE15" s="28"/>
      <c r="EF15" s="28"/>
      <c r="EG15" s="28"/>
      <c r="EH15" s="28"/>
      <c r="EI15" s="28"/>
      <c r="EJ15" s="28"/>
    </row>
    <row r="16" spans="1:140" s="101" customFormat="1" ht="13" x14ac:dyDescent="0.25">
      <c r="A16" s="74"/>
      <c r="B16" s="31" t="str">
        <f>$B$30</f>
        <v>VĚTRÁNÍ PŘÍPRAVNY JÍDEL (ZAŘÍZENÍ č. 1)</v>
      </c>
      <c r="C16" s="78"/>
      <c r="D16" s="3"/>
      <c r="E16" s="11"/>
      <c r="F16" s="43"/>
      <c r="G16" s="44" t="str">
        <f>IF(SUM(G30:G75)=0,"  ",G249)</f>
        <v xml:space="preserve">  </v>
      </c>
      <c r="H16" s="28"/>
      <c r="I16" s="1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row>
    <row r="17" spans="1:140" s="101" customFormat="1" ht="13" x14ac:dyDescent="0.25">
      <c r="A17" s="74"/>
      <c r="B17" s="31" t="str">
        <f>$B$76</f>
        <v>VĚTRÁNÍ PRÁDELNY (ZAŘÍZENÍ č. 2)</v>
      </c>
      <c r="C17" s="78"/>
      <c r="D17" s="3"/>
      <c r="E17" s="11"/>
      <c r="F17" s="43"/>
      <c r="G17" s="44" t="str">
        <f>IF(SUM(G76:G126)=0,"  ",G250)</f>
        <v xml:space="preserve">  </v>
      </c>
      <c r="H17" s="28"/>
      <c r="I17" s="1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c r="CB17" s="28"/>
      <c r="CC17" s="28"/>
      <c r="CD17" s="28"/>
      <c r="CE17" s="28"/>
      <c r="CF17" s="28"/>
      <c r="CG17" s="28"/>
      <c r="CH17" s="28"/>
      <c r="CI17" s="28"/>
      <c r="CJ17" s="28"/>
      <c r="CK17" s="28"/>
      <c r="CL17" s="28"/>
      <c r="CM17" s="28"/>
      <c r="CN17" s="28"/>
      <c r="CO17" s="28"/>
      <c r="CP17" s="28"/>
      <c r="CQ17" s="28"/>
      <c r="CR17" s="28"/>
      <c r="CS17" s="28"/>
      <c r="CT17" s="28"/>
      <c r="CU17" s="28"/>
      <c r="CV17" s="28"/>
      <c r="CW17" s="28"/>
      <c r="CX17" s="28"/>
      <c r="CY17" s="28"/>
      <c r="CZ17" s="28"/>
      <c r="DA17" s="28"/>
      <c r="DB17" s="28"/>
      <c r="DC17" s="28"/>
      <c r="DD17" s="28"/>
      <c r="DE17" s="28"/>
      <c r="DF17" s="28"/>
      <c r="DG17" s="28"/>
      <c r="DH17" s="28"/>
      <c r="DI17" s="28"/>
      <c r="DJ17" s="28"/>
      <c r="DK17" s="28"/>
      <c r="DL17" s="28"/>
      <c r="DM17" s="28"/>
      <c r="DN17" s="28"/>
      <c r="DO17" s="28"/>
      <c r="DP17" s="28"/>
      <c r="DQ17" s="28"/>
      <c r="DR17" s="28"/>
      <c r="DS17" s="28"/>
      <c r="DT17" s="28"/>
      <c r="DU17" s="28"/>
      <c r="DV17" s="28"/>
      <c r="DW17" s="28"/>
      <c r="DX17" s="28"/>
      <c r="DY17" s="28"/>
      <c r="DZ17" s="28"/>
      <c r="EA17" s="28"/>
      <c r="EB17" s="28"/>
      <c r="EC17" s="28"/>
      <c r="ED17" s="28"/>
      <c r="EE17" s="28"/>
      <c r="EF17" s="28"/>
      <c r="EG17" s="28"/>
      <c r="EH17" s="28"/>
      <c r="EI17" s="28"/>
      <c r="EJ17" s="28"/>
    </row>
    <row r="18" spans="1:140" s="101" customFormat="1" ht="13" x14ac:dyDescent="0.25">
      <c r="A18" s="74"/>
      <c r="B18" s="31" t="str">
        <f>$B$127</f>
        <v>VĚTRÁNÍ SOCIÁLNÍCH ZAŘÍZENÍ ŠATNY ZAMĚSTNANCŮ (ZAŘÍZENÍ č. 3)</v>
      </c>
      <c r="C18" s="78"/>
      <c r="D18" s="3"/>
      <c r="E18" s="11"/>
      <c r="F18" s="43"/>
      <c r="G18" s="44" t="str">
        <f>IF(SUM(G127:G145)=0,"  ",G251)</f>
        <v xml:space="preserve">  </v>
      </c>
      <c r="H18" s="28"/>
      <c r="I18" s="1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c r="AU18" s="28"/>
      <c r="AV18" s="28"/>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c r="BW18" s="28"/>
      <c r="BX18" s="28"/>
      <c r="BY18" s="28"/>
      <c r="BZ18" s="28"/>
      <c r="CA18" s="28"/>
      <c r="CB18" s="28"/>
      <c r="CC18" s="28"/>
      <c r="CD18" s="28"/>
      <c r="CE18" s="28"/>
      <c r="CF18" s="28"/>
      <c r="CG18" s="28"/>
      <c r="CH18" s="28"/>
      <c r="CI18" s="28"/>
      <c r="CJ18" s="28"/>
      <c r="CK18" s="28"/>
      <c r="CL18" s="28"/>
      <c r="CM18" s="28"/>
      <c r="CN18" s="28"/>
      <c r="CO18" s="28"/>
      <c r="CP18" s="28"/>
      <c r="CQ18" s="28"/>
      <c r="CR18" s="28"/>
      <c r="CS18" s="28"/>
      <c r="CT18" s="28"/>
      <c r="CU18" s="28"/>
      <c r="CV18" s="28"/>
      <c r="CW18" s="28"/>
      <c r="CX18" s="28"/>
      <c r="CY18" s="28"/>
      <c r="CZ18" s="28"/>
      <c r="DA18" s="28"/>
      <c r="DB18" s="28"/>
      <c r="DC18" s="28"/>
      <c r="DD18" s="28"/>
      <c r="DE18" s="28"/>
      <c r="DF18" s="28"/>
      <c r="DG18" s="28"/>
      <c r="DH18" s="28"/>
      <c r="DI18" s="28"/>
      <c r="DJ18" s="28"/>
      <c r="DK18" s="28"/>
      <c r="DL18" s="28"/>
      <c r="DM18" s="28"/>
      <c r="DN18" s="28"/>
      <c r="DO18" s="28"/>
      <c r="DP18" s="28"/>
      <c r="DQ18" s="28"/>
      <c r="DR18" s="28"/>
      <c r="DS18" s="28"/>
      <c r="DT18" s="28"/>
      <c r="DU18" s="28"/>
      <c r="DV18" s="28"/>
      <c r="DW18" s="28"/>
      <c r="DX18" s="28"/>
      <c r="DY18" s="28"/>
      <c r="DZ18" s="28"/>
      <c r="EA18" s="28"/>
      <c r="EB18" s="28"/>
      <c r="EC18" s="28"/>
      <c r="ED18" s="28"/>
      <c r="EE18" s="28"/>
      <c r="EF18" s="28"/>
      <c r="EG18" s="28"/>
      <c r="EH18" s="28"/>
      <c r="EI18" s="28"/>
      <c r="EJ18" s="28"/>
    </row>
    <row r="19" spans="1:140" s="101" customFormat="1" ht="13" x14ac:dyDescent="0.25">
      <c r="A19" s="74"/>
      <c r="B19" s="31" t="str">
        <f>$B$146</f>
        <v>VĚTRÁNÍ SOCIÁLNÍCH ZAŘÍZENÍ BYTŮ (ZAŘÍZENÍ č. 4)</v>
      </c>
      <c r="C19" s="78"/>
      <c r="D19" s="3"/>
      <c r="E19" s="11"/>
      <c r="F19" s="43"/>
      <c r="G19" s="44" t="str">
        <f>IF(SUM(G146:G223)=0,"  ",G252)</f>
        <v xml:space="preserve">  </v>
      </c>
      <c r="H19" s="28"/>
      <c r="I19" s="1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c r="AV19" s="28"/>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c r="BX19" s="28"/>
      <c r="BY19" s="28"/>
      <c r="BZ19" s="28"/>
      <c r="CA19" s="28"/>
      <c r="CB19" s="28"/>
      <c r="CC19" s="28"/>
      <c r="CD19" s="28"/>
      <c r="CE19" s="28"/>
      <c r="CF19" s="28"/>
      <c r="CG19" s="28"/>
      <c r="CH19" s="28"/>
      <c r="CI19" s="28"/>
      <c r="CJ19" s="28"/>
      <c r="CK19" s="28"/>
      <c r="CL19" s="28"/>
      <c r="CM19" s="28"/>
      <c r="CN19" s="28"/>
      <c r="CO19" s="28"/>
      <c r="CP19" s="28"/>
      <c r="CQ19" s="28"/>
      <c r="CR19" s="28"/>
      <c r="CS19" s="28"/>
      <c r="CT19" s="28"/>
      <c r="CU19" s="28"/>
      <c r="CV19" s="28"/>
      <c r="CW19" s="28"/>
      <c r="CX19" s="28"/>
      <c r="CY19" s="28"/>
      <c r="CZ19" s="28"/>
      <c r="DA19" s="28"/>
      <c r="DB19" s="28"/>
      <c r="DC19" s="28"/>
      <c r="DD19" s="28"/>
      <c r="DE19" s="28"/>
      <c r="DF19" s="28"/>
      <c r="DG19" s="28"/>
      <c r="DH19" s="28"/>
      <c r="DI19" s="28"/>
      <c r="DJ19" s="28"/>
      <c r="DK19" s="28"/>
      <c r="DL19" s="28"/>
      <c r="DM19" s="28"/>
      <c r="DN19" s="28"/>
      <c r="DO19" s="28"/>
      <c r="DP19" s="28"/>
      <c r="DQ19" s="28"/>
      <c r="DR19" s="28"/>
      <c r="DS19" s="28"/>
      <c r="DT19" s="28"/>
      <c r="DU19" s="28"/>
      <c r="DV19" s="28"/>
      <c r="DW19" s="28"/>
      <c r="DX19" s="28"/>
      <c r="DY19" s="28"/>
      <c r="DZ19" s="28"/>
      <c r="EA19" s="28"/>
      <c r="EB19" s="28"/>
      <c r="EC19" s="28"/>
      <c r="ED19" s="28"/>
      <c r="EE19" s="28"/>
      <c r="EF19" s="28"/>
      <c r="EG19" s="28"/>
      <c r="EH19" s="28"/>
      <c r="EI19" s="28"/>
      <c r="EJ19" s="28"/>
    </row>
    <row r="20" spans="1:140" s="101" customFormat="1" ht="13" x14ac:dyDescent="0.25">
      <c r="A20" s="74"/>
      <c r="B20" s="31" t="str">
        <f>$B$224</f>
        <v>VĚTRÁNÍ KUCHYNÍ V POBYTOVÝCH MÍSTNOSTECH (ZAŘÍZENÍ č. 5)</v>
      </c>
      <c r="C20" s="78"/>
      <c r="D20" s="3"/>
      <c r="E20" s="11"/>
      <c r="F20" s="43"/>
      <c r="G20" s="44" t="str">
        <f>IF(SUM(G224:G228)=0,"  ",G253)</f>
        <v xml:space="preserve">  </v>
      </c>
      <c r="H20" s="28"/>
      <c r="I20" s="1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c r="BX20" s="28"/>
      <c r="BY20" s="28"/>
      <c r="BZ20" s="28"/>
      <c r="CA20" s="28"/>
      <c r="CB20" s="28"/>
      <c r="CC20" s="28"/>
      <c r="CD20" s="28"/>
      <c r="CE20" s="28"/>
      <c r="CF20" s="28"/>
      <c r="CG20" s="28"/>
      <c r="CH20" s="28"/>
      <c r="CI20" s="28"/>
      <c r="CJ20" s="28"/>
      <c r="CK20" s="28"/>
      <c r="CL20" s="28"/>
      <c r="CM20" s="28"/>
      <c r="CN20" s="28"/>
      <c r="CO20" s="28"/>
      <c r="CP20" s="28"/>
      <c r="CQ20" s="28"/>
      <c r="CR20" s="28"/>
      <c r="CS20" s="28"/>
      <c r="CT20" s="28"/>
      <c r="CU20" s="28"/>
      <c r="CV20" s="28"/>
      <c r="CW20" s="28"/>
      <c r="CX20" s="28"/>
      <c r="CY20" s="28"/>
      <c r="CZ20" s="28"/>
      <c r="DA20" s="28"/>
      <c r="DB20" s="28"/>
      <c r="DC20" s="28"/>
      <c r="DD20" s="28"/>
      <c r="DE20" s="28"/>
      <c r="DF20" s="28"/>
      <c r="DG20" s="28"/>
      <c r="DH20" s="28"/>
      <c r="DI20" s="28"/>
      <c r="DJ20" s="28"/>
      <c r="DK20" s="28"/>
      <c r="DL20" s="28"/>
      <c r="DM20" s="28"/>
      <c r="DN20" s="28"/>
      <c r="DO20" s="28"/>
      <c r="DP20" s="28"/>
      <c r="DQ20" s="28"/>
      <c r="DR20" s="28"/>
      <c r="DS20" s="28"/>
      <c r="DT20" s="28"/>
      <c r="DU20" s="28"/>
      <c r="DV20" s="28"/>
      <c r="DW20" s="28"/>
      <c r="DX20" s="28"/>
      <c r="DY20" s="28"/>
      <c r="DZ20" s="28"/>
      <c r="EA20" s="28"/>
      <c r="EB20" s="28"/>
      <c r="EC20" s="28"/>
      <c r="ED20" s="28"/>
      <c r="EE20" s="28"/>
      <c r="EF20" s="28"/>
      <c r="EG20" s="28"/>
      <c r="EH20" s="28"/>
      <c r="EI20" s="28"/>
      <c r="EJ20" s="28"/>
    </row>
    <row r="21" spans="1:140" s="101" customFormat="1" ht="13" x14ac:dyDescent="0.25">
      <c r="A21" s="74"/>
      <c r="B21" s="31" t="str">
        <f>$B$229</f>
        <v>CHLAZENÍ TECHNICKÉ MÍSTNOSTI (ZAŘÍZENÍ č. 6)</v>
      </c>
      <c r="C21" s="78"/>
      <c r="D21" s="3"/>
      <c r="E21" s="11"/>
      <c r="F21" s="43"/>
      <c r="G21" s="44" t="str">
        <f>IF(SUM(G229:G245)=0,"  ",G254)</f>
        <v xml:space="preserve">  </v>
      </c>
      <c r="H21" s="28"/>
      <c r="I21" s="1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c r="BZ21" s="28"/>
      <c r="CA21" s="28"/>
      <c r="CB21" s="28"/>
      <c r="CC21" s="28"/>
      <c r="CD21" s="28"/>
      <c r="CE21" s="28"/>
      <c r="CF21" s="28"/>
      <c r="CG21" s="28"/>
      <c r="CH21" s="28"/>
      <c r="CI21" s="28"/>
      <c r="CJ21" s="28"/>
      <c r="CK21" s="28"/>
      <c r="CL21" s="28"/>
      <c r="CM21" s="28"/>
      <c r="CN21" s="28"/>
      <c r="CO21" s="28"/>
      <c r="CP21" s="28"/>
      <c r="CQ21" s="28"/>
      <c r="CR21" s="28"/>
      <c r="CS21" s="28"/>
      <c r="CT21" s="28"/>
      <c r="CU21" s="28"/>
      <c r="CV21" s="28"/>
      <c r="CW21" s="28"/>
      <c r="CX21" s="28"/>
      <c r="CY21" s="28"/>
      <c r="CZ21" s="28"/>
      <c r="DA21" s="28"/>
      <c r="DB21" s="28"/>
      <c r="DC21" s="28"/>
      <c r="DD21" s="28"/>
      <c r="DE21" s="28"/>
      <c r="DF21" s="28"/>
      <c r="DG21" s="28"/>
      <c r="DH21" s="28"/>
      <c r="DI21" s="28"/>
      <c r="DJ21" s="28"/>
      <c r="DK21" s="28"/>
      <c r="DL21" s="28"/>
      <c r="DM21" s="28"/>
      <c r="DN21" s="28"/>
      <c r="DO21" s="28"/>
      <c r="DP21" s="28"/>
      <c r="DQ21" s="28"/>
      <c r="DR21" s="28"/>
      <c r="DS21" s="28"/>
      <c r="DT21" s="28"/>
      <c r="DU21" s="28"/>
      <c r="DV21" s="28"/>
      <c r="DW21" s="28"/>
      <c r="DX21" s="28"/>
      <c r="DY21" s="28"/>
      <c r="DZ21" s="28"/>
      <c r="EA21" s="28"/>
      <c r="EB21" s="28"/>
      <c r="EC21" s="28"/>
      <c r="ED21" s="28"/>
      <c r="EE21" s="28"/>
      <c r="EF21" s="28"/>
      <c r="EG21" s="28"/>
      <c r="EH21" s="28"/>
      <c r="EI21" s="28"/>
      <c r="EJ21" s="28"/>
    </row>
    <row r="22" spans="1:140" s="102" customFormat="1" ht="15" customHeight="1" x14ac:dyDescent="0.25">
      <c r="A22" s="74" t="str">
        <f>A256</f>
        <v>3.</v>
      </c>
      <c r="B22" s="30" t="str">
        <f>B256</f>
        <v>HODINOVÉ ZÚČTOVACÍ SAZBY</v>
      </c>
      <c r="C22" s="78"/>
      <c r="D22" s="3"/>
      <c r="E22" s="11"/>
      <c r="F22" s="43"/>
      <c r="G22" s="73" t="str">
        <f>IF(SUM(G257:G265)=0,"  ",SUM(G257:G265))</f>
        <v xml:space="preserve">  </v>
      </c>
      <c r="H22" s="28"/>
      <c r="I22" s="128"/>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c r="AU22" s="28"/>
      <c r="AV22" s="28"/>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c r="BV22" s="28"/>
      <c r="BW22" s="28"/>
      <c r="BX22" s="28"/>
      <c r="BY22" s="28"/>
      <c r="BZ22" s="28"/>
      <c r="CA22" s="28"/>
      <c r="CB22" s="28"/>
      <c r="CC22" s="28"/>
      <c r="CD22" s="28"/>
      <c r="CE22" s="28"/>
      <c r="CF22" s="28"/>
      <c r="CG22" s="28"/>
      <c r="CH22" s="28"/>
      <c r="CI22" s="28"/>
      <c r="CJ22" s="28"/>
      <c r="CK22" s="28"/>
      <c r="CL22" s="28"/>
      <c r="CM22" s="28"/>
      <c r="CN22" s="28"/>
      <c r="CO22" s="28"/>
      <c r="CP22" s="28"/>
      <c r="CQ22" s="28"/>
      <c r="CR22" s="28"/>
      <c r="CS22" s="28"/>
      <c r="CT22" s="28"/>
      <c r="CU22" s="28"/>
      <c r="CV22" s="28"/>
      <c r="CW22" s="28"/>
      <c r="CX22" s="28"/>
      <c r="CY22" s="28"/>
      <c r="CZ22" s="28"/>
      <c r="DA22" s="28"/>
      <c r="DB22" s="28"/>
      <c r="DC22" s="28"/>
      <c r="DD22" s="28"/>
      <c r="DE22" s="28"/>
      <c r="DF22" s="28"/>
      <c r="DG22" s="28"/>
      <c r="DH22" s="28"/>
      <c r="DI22" s="28"/>
      <c r="DJ22" s="28"/>
      <c r="DK22" s="28"/>
      <c r="DL22" s="28"/>
      <c r="DM22" s="28"/>
      <c r="DN22" s="28"/>
      <c r="DO22" s="28"/>
      <c r="DP22" s="28"/>
      <c r="DQ22" s="28"/>
      <c r="DR22" s="28"/>
      <c r="DS22" s="28"/>
      <c r="DT22" s="28"/>
      <c r="DU22" s="28"/>
      <c r="DV22" s="28"/>
      <c r="DW22" s="28"/>
      <c r="DX22" s="28"/>
      <c r="DY22" s="28"/>
      <c r="DZ22" s="28"/>
      <c r="EA22" s="28"/>
      <c r="EB22" s="28"/>
      <c r="EC22" s="28"/>
      <c r="ED22" s="28"/>
      <c r="EE22" s="28"/>
      <c r="EF22" s="28"/>
      <c r="EG22" s="28"/>
      <c r="EH22" s="28"/>
      <c r="EI22" s="28"/>
      <c r="EJ22" s="28"/>
    </row>
    <row r="23" spans="1:140" s="102" customFormat="1" ht="15" customHeight="1" x14ac:dyDescent="0.25">
      <c r="A23" s="74" t="str">
        <f>A266</f>
        <v>4.</v>
      </c>
      <c r="B23" s="5" t="str">
        <f>B266</f>
        <v>VEDLEJŠÍ ROZPOČTOVÉ NÁKLADY</v>
      </c>
      <c r="C23" s="79"/>
      <c r="D23" s="4"/>
      <c r="E23" s="90"/>
      <c r="F23" s="45"/>
      <c r="G23" s="73" t="str">
        <f>IF(SUM(G267:G269)=0,"  ",SUM(G267:G269))</f>
        <v xml:space="preserve">  </v>
      </c>
      <c r="H23" s="28"/>
      <c r="I23" s="1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c r="BX23" s="28"/>
      <c r="BY23" s="28"/>
      <c r="BZ23" s="28"/>
      <c r="CA23" s="28"/>
      <c r="CB23" s="28"/>
      <c r="CC23" s="28"/>
      <c r="CD23" s="28"/>
      <c r="CE23" s="28"/>
      <c r="CF23" s="28"/>
      <c r="CG23" s="28"/>
      <c r="CH23" s="28"/>
      <c r="CI23" s="28"/>
      <c r="CJ23" s="28"/>
      <c r="CK23" s="28"/>
      <c r="CL23" s="28"/>
      <c r="CM23" s="28"/>
      <c r="CN23" s="28"/>
      <c r="CO23" s="28"/>
      <c r="CP23" s="28"/>
      <c r="CQ23" s="28"/>
      <c r="CR23" s="28"/>
      <c r="CS23" s="28"/>
      <c r="CT23" s="28"/>
      <c r="CU23" s="28"/>
      <c r="CV23" s="28"/>
      <c r="CW23" s="28"/>
      <c r="CX23" s="28"/>
      <c r="CY23" s="28"/>
      <c r="CZ23" s="28"/>
      <c r="DA23" s="28"/>
      <c r="DB23" s="28"/>
      <c r="DC23" s="28"/>
      <c r="DD23" s="28"/>
      <c r="DE23" s="28"/>
      <c r="DF23" s="28"/>
      <c r="DG23" s="28"/>
      <c r="DH23" s="28"/>
      <c r="DI23" s="28"/>
      <c r="DJ23" s="28"/>
      <c r="DK23" s="28"/>
      <c r="DL23" s="28"/>
      <c r="DM23" s="28"/>
      <c r="DN23" s="28"/>
      <c r="DO23" s="28"/>
      <c r="DP23" s="28"/>
      <c r="DQ23" s="28"/>
      <c r="DR23" s="28"/>
      <c r="DS23" s="28"/>
      <c r="DT23" s="28"/>
      <c r="DU23" s="28"/>
      <c r="DV23" s="28"/>
      <c r="DW23" s="28"/>
      <c r="DX23" s="28"/>
      <c r="DY23" s="28"/>
      <c r="DZ23" s="28"/>
      <c r="EA23" s="28"/>
      <c r="EB23" s="28"/>
      <c r="EC23" s="28"/>
      <c r="ED23" s="28"/>
      <c r="EE23" s="28"/>
      <c r="EF23" s="28"/>
      <c r="EG23" s="28"/>
      <c r="EH23" s="28"/>
      <c r="EI23" s="28"/>
      <c r="EJ23" s="28"/>
    </row>
    <row r="24" spans="1:140" s="102" customFormat="1" ht="15" customHeight="1" x14ac:dyDescent="0.25">
      <c r="A24" s="74" t="str">
        <f>A272</f>
        <v>5.</v>
      </c>
      <c r="B24" s="29" t="str">
        <f>B272</f>
        <v>DPH</v>
      </c>
      <c r="C24" s="79"/>
      <c r="D24" s="4"/>
      <c r="E24" s="90"/>
      <c r="F24" s="45"/>
      <c r="G24" s="73" t="str">
        <f>IF(G272=0,"  ",G272)</f>
        <v xml:space="preserve">  </v>
      </c>
      <c r="H24" s="28"/>
      <c r="I24" s="1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c r="AU24" s="28"/>
      <c r="AV24" s="28"/>
      <c r="AW24" s="28"/>
      <c r="AX24" s="28"/>
      <c r="AY24" s="28"/>
      <c r="AZ24" s="28"/>
      <c r="BA24" s="28"/>
      <c r="BB24" s="28"/>
      <c r="BC24" s="28"/>
      <c r="BD24" s="28"/>
      <c r="BE24" s="28"/>
      <c r="BF24" s="28"/>
      <c r="BG24" s="28"/>
      <c r="BH24" s="28"/>
      <c r="BI24" s="28"/>
      <c r="BJ24" s="28"/>
      <c r="BK24" s="28"/>
      <c r="BL24" s="28"/>
      <c r="BM24" s="28"/>
      <c r="BN24" s="28"/>
      <c r="BO24" s="28"/>
      <c r="BP24" s="28"/>
      <c r="BQ24" s="28"/>
      <c r="BR24" s="28"/>
      <c r="BS24" s="28"/>
      <c r="BT24" s="28"/>
      <c r="BU24" s="28"/>
      <c r="BV24" s="28"/>
      <c r="BW24" s="28"/>
      <c r="BX24" s="28"/>
      <c r="BY24" s="28"/>
      <c r="BZ24" s="28"/>
      <c r="CA24" s="28"/>
      <c r="CB24" s="28"/>
      <c r="CC24" s="28"/>
      <c r="CD24" s="28"/>
      <c r="CE24" s="28"/>
      <c r="CF24" s="28"/>
      <c r="CG24" s="28"/>
      <c r="CH24" s="28"/>
      <c r="CI24" s="28"/>
      <c r="CJ24" s="28"/>
      <c r="CK24" s="28"/>
      <c r="CL24" s="28"/>
      <c r="CM24" s="28"/>
      <c r="CN24" s="28"/>
      <c r="CO24" s="28"/>
      <c r="CP24" s="28"/>
      <c r="CQ24" s="28"/>
      <c r="CR24" s="28"/>
      <c r="CS24" s="28"/>
      <c r="CT24" s="28"/>
      <c r="CU24" s="28"/>
      <c r="CV24" s="28"/>
      <c r="CW24" s="28"/>
      <c r="CX24" s="28"/>
      <c r="CY24" s="28"/>
      <c r="CZ24" s="28"/>
      <c r="DA24" s="28"/>
      <c r="DB24" s="28"/>
      <c r="DC24" s="28"/>
      <c r="DD24" s="28"/>
      <c r="DE24" s="28"/>
      <c r="DF24" s="28"/>
      <c r="DG24" s="28"/>
      <c r="DH24" s="28"/>
      <c r="DI24" s="28"/>
      <c r="DJ24" s="28"/>
      <c r="DK24" s="28"/>
      <c r="DL24" s="28"/>
      <c r="DM24" s="28"/>
      <c r="DN24" s="28"/>
      <c r="DO24" s="28"/>
      <c r="DP24" s="28"/>
      <c r="DQ24" s="28"/>
      <c r="DR24" s="28"/>
      <c r="DS24" s="28"/>
      <c r="DT24" s="28"/>
      <c r="DU24" s="28"/>
      <c r="DV24" s="28"/>
      <c r="DW24" s="28"/>
      <c r="DX24" s="28"/>
      <c r="DY24" s="28"/>
      <c r="DZ24" s="28"/>
      <c r="EA24" s="28"/>
      <c r="EB24" s="28"/>
      <c r="EC24" s="28"/>
      <c r="ED24" s="28"/>
      <c r="EE24" s="28"/>
      <c r="EF24" s="28"/>
      <c r="EG24" s="28"/>
      <c r="EH24" s="28"/>
      <c r="EI24" s="28"/>
      <c r="EJ24" s="28"/>
    </row>
    <row r="25" spans="1:140" s="102" customFormat="1" ht="15" customHeight="1" x14ac:dyDescent="0.25">
      <c r="A25" s="22"/>
      <c r="B25" s="29" t="s">
        <v>21</v>
      </c>
      <c r="C25" s="79"/>
      <c r="D25" s="4"/>
      <c r="E25" s="90"/>
      <c r="F25" s="45"/>
      <c r="G25" s="73" t="str">
        <f>IF(G270=0,"  ",G270)</f>
        <v xml:space="preserve">  </v>
      </c>
      <c r="H25" s="28"/>
      <c r="I25" s="1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c r="AV25" s="28"/>
      <c r="AW25" s="28"/>
      <c r="AX25" s="28"/>
      <c r="AY25" s="28"/>
      <c r="AZ25" s="28"/>
      <c r="BA25" s="28"/>
      <c r="BB25" s="28"/>
      <c r="BC25" s="28"/>
      <c r="BD25" s="28"/>
      <c r="BE25" s="28"/>
      <c r="BF25" s="28"/>
      <c r="BG25" s="28"/>
      <c r="BH25" s="28"/>
      <c r="BI25" s="28"/>
      <c r="BJ25" s="28"/>
      <c r="BK25" s="28"/>
      <c r="BL25" s="28"/>
      <c r="BM25" s="28"/>
      <c r="BN25" s="28"/>
      <c r="BO25" s="28"/>
      <c r="BP25" s="28"/>
      <c r="BQ25" s="28"/>
      <c r="BR25" s="28"/>
      <c r="BS25" s="28"/>
      <c r="BT25" s="28"/>
      <c r="BU25" s="28"/>
      <c r="BV25" s="28"/>
      <c r="BW25" s="28"/>
      <c r="BX25" s="28"/>
      <c r="BY25" s="28"/>
      <c r="BZ25" s="28"/>
      <c r="CA25" s="28"/>
      <c r="CB25" s="28"/>
      <c r="CC25" s="28"/>
      <c r="CD25" s="28"/>
      <c r="CE25" s="28"/>
      <c r="CF25" s="28"/>
      <c r="CG25" s="28"/>
      <c r="CH25" s="28"/>
      <c r="CI25" s="28"/>
      <c r="CJ25" s="28"/>
      <c r="CK25" s="28"/>
      <c r="CL25" s="28"/>
      <c r="CM25" s="28"/>
      <c r="CN25" s="28"/>
      <c r="CO25" s="28"/>
      <c r="CP25" s="28"/>
      <c r="CQ25" s="28"/>
      <c r="CR25" s="28"/>
      <c r="CS25" s="28"/>
      <c r="CT25" s="28"/>
      <c r="CU25" s="28"/>
      <c r="CV25" s="28"/>
      <c r="CW25" s="28"/>
      <c r="CX25" s="28"/>
      <c r="CY25" s="28"/>
      <c r="CZ25" s="28"/>
      <c r="DA25" s="28"/>
      <c r="DB25" s="28"/>
      <c r="DC25" s="28"/>
      <c r="DD25" s="28"/>
      <c r="DE25" s="28"/>
      <c r="DF25" s="28"/>
      <c r="DG25" s="28"/>
      <c r="DH25" s="28"/>
      <c r="DI25" s="28"/>
      <c r="DJ25" s="28"/>
      <c r="DK25" s="28"/>
      <c r="DL25" s="28"/>
      <c r="DM25" s="28"/>
      <c r="DN25" s="28"/>
      <c r="DO25" s="28"/>
      <c r="DP25" s="28"/>
      <c r="DQ25" s="28"/>
      <c r="DR25" s="28"/>
      <c r="DS25" s="28"/>
      <c r="DT25" s="28"/>
      <c r="DU25" s="28"/>
      <c r="DV25" s="28"/>
      <c r="DW25" s="28"/>
      <c r="DX25" s="28"/>
      <c r="DY25" s="28"/>
      <c r="DZ25" s="28"/>
      <c r="EA25" s="28"/>
      <c r="EB25" s="28"/>
      <c r="EC25" s="28"/>
      <c r="ED25" s="28"/>
      <c r="EE25" s="28"/>
      <c r="EF25" s="28"/>
      <c r="EG25" s="28"/>
      <c r="EH25" s="28"/>
      <c r="EI25" s="28"/>
      <c r="EJ25" s="28"/>
    </row>
    <row r="26" spans="1:140" s="28" customFormat="1" ht="15" customHeight="1" x14ac:dyDescent="0.25">
      <c r="A26" s="70"/>
      <c r="B26" s="71" t="s">
        <v>26</v>
      </c>
      <c r="C26" s="79"/>
      <c r="D26" s="72"/>
      <c r="E26" s="26"/>
      <c r="F26" s="49"/>
      <c r="G26" s="73" t="str">
        <f>IF(G274=0,"  ",G274)</f>
        <v xml:space="preserve">  </v>
      </c>
      <c r="I26" s="128"/>
    </row>
    <row r="27" spans="1:140" s="28" customFormat="1" ht="15" customHeight="1" thickBot="1" x14ac:dyDescent="0.3">
      <c r="A27" s="23"/>
      <c r="B27" s="6"/>
      <c r="C27" s="80"/>
      <c r="D27" s="7"/>
      <c r="E27" s="91"/>
      <c r="F27" s="46"/>
      <c r="G27" s="47"/>
      <c r="I27" s="128"/>
    </row>
    <row r="28" spans="1:140" s="103" customFormat="1" ht="20.149999999999999" customHeight="1" thickBot="1" x14ac:dyDescent="0.3">
      <c r="A28" s="51" t="s">
        <v>6</v>
      </c>
      <c r="B28" s="52" t="s">
        <v>28</v>
      </c>
      <c r="C28" s="81"/>
      <c r="D28" s="53"/>
      <c r="E28" s="54"/>
      <c r="F28" s="55"/>
      <c r="G28" s="56"/>
      <c r="H28" s="28"/>
      <c r="I28" s="1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28"/>
      <c r="AX28" s="28"/>
      <c r="AY28" s="28"/>
      <c r="AZ28" s="28"/>
      <c r="BA28" s="28"/>
      <c r="BB28" s="28"/>
      <c r="BC28" s="28"/>
      <c r="BD28" s="28"/>
      <c r="BE28" s="28"/>
      <c r="BF28" s="28"/>
      <c r="BG28" s="28"/>
      <c r="BH28" s="28"/>
      <c r="BI28" s="28"/>
      <c r="BJ28" s="28"/>
      <c r="BK28" s="28"/>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c r="CV28" s="28"/>
      <c r="CW28" s="28"/>
      <c r="CX28" s="28"/>
      <c r="CY28" s="28"/>
      <c r="CZ28" s="28"/>
      <c r="DA28" s="28"/>
      <c r="DB28" s="28"/>
      <c r="DC28" s="28"/>
      <c r="DD28" s="28"/>
      <c r="DE28" s="28"/>
      <c r="DF28" s="28"/>
      <c r="DG28" s="28"/>
      <c r="DH28" s="28"/>
      <c r="DI28" s="28"/>
      <c r="DJ28" s="28"/>
      <c r="DK28" s="28"/>
      <c r="DL28" s="28"/>
      <c r="DM28" s="28"/>
      <c r="DN28" s="28"/>
      <c r="DO28" s="28"/>
      <c r="DP28" s="28"/>
      <c r="DQ28" s="28"/>
      <c r="DR28" s="28"/>
      <c r="DS28" s="28"/>
      <c r="DT28" s="28"/>
      <c r="DU28" s="28"/>
      <c r="DV28" s="28"/>
      <c r="DW28" s="28"/>
      <c r="DX28" s="28"/>
      <c r="DY28" s="28"/>
      <c r="DZ28" s="28"/>
      <c r="EA28" s="28"/>
      <c r="EB28" s="28"/>
      <c r="EC28" s="28"/>
      <c r="ED28" s="28"/>
      <c r="EE28" s="28"/>
      <c r="EF28" s="28"/>
      <c r="EG28" s="28"/>
      <c r="EH28" s="28"/>
      <c r="EI28" s="28"/>
      <c r="EJ28" s="28"/>
    </row>
    <row r="29" spans="1:140" s="28" customFormat="1" ht="13" x14ac:dyDescent="0.25">
      <c r="A29" s="21"/>
      <c r="B29" s="35"/>
      <c r="C29" s="3"/>
      <c r="D29" s="13"/>
      <c r="E29" s="96"/>
      <c r="F29" s="76"/>
      <c r="G29" s="42"/>
      <c r="I29" s="128"/>
    </row>
    <row r="30" spans="1:140" s="28" customFormat="1" ht="13" x14ac:dyDescent="0.25">
      <c r="A30" s="57"/>
      <c r="B30" s="58" t="s">
        <v>153</v>
      </c>
      <c r="C30" s="82"/>
      <c r="D30" s="59"/>
      <c r="E30" s="97"/>
      <c r="F30" s="60"/>
      <c r="G30" s="61"/>
      <c r="I30" s="128"/>
    </row>
    <row r="31" spans="1:140" s="28" customFormat="1" ht="13" x14ac:dyDescent="0.25">
      <c r="A31" s="21"/>
      <c r="B31" s="5"/>
      <c r="C31" s="3"/>
      <c r="D31" s="75"/>
      <c r="E31" s="98"/>
      <c r="F31" s="76"/>
      <c r="G31" s="42" t="str">
        <f>IF(OR(E31=0,F31=0),"  ",SUM(E31*F31))</f>
        <v xml:space="preserve">  </v>
      </c>
      <c r="I31" s="128"/>
    </row>
    <row r="32" spans="1:140" s="28" customFormat="1" ht="12.75" customHeight="1" x14ac:dyDescent="0.25">
      <c r="A32" s="21" t="s">
        <v>30</v>
      </c>
      <c r="B32" s="140" t="s">
        <v>115</v>
      </c>
      <c r="C32" s="126" t="s">
        <v>165</v>
      </c>
      <c r="D32" s="134" t="s">
        <v>19</v>
      </c>
      <c r="E32" s="96">
        <v>1</v>
      </c>
      <c r="F32" s="99"/>
      <c r="G32" s="42" t="str">
        <f>IF(OR(E32=0,F32=0),"  ",SUM(E32*F32))</f>
        <v xml:space="preserve">  </v>
      </c>
      <c r="I32" s="128"/>
    </row>
    <row r="33" spans="1:9" s="28" customFormat="1" ht="75" x14ac:dyDescent="0.25">
      <c r="A33" s="143" t="s">
        <v>108</v>
      </c>
      <c r="B33" s="142" t="s">
        <v>203</v>
      </c>
      <c r="C33" s="135"/>
      <c r="D33" s="72"/>
      <c r="E33" s="137"/>
      <c r="F33" s="149"/>
      <c r="G33" s="138" t="str">
        <f t="shared" ref="G33:G59" si="0">IF(OR(E33=0,F33=0),"  ",SUM(E33*F33))</f>
        <v xml:space="preserve">  </v>
      </c>
      <c r="I33" s="128"/>
    </row>
    <row r="34" spans="1:9" s="28" customFormat="1" ht="109.5" x14ac:dyDescent="0.25">
      <c r="A34" s="156"/>
      <c r="B34" s="154" t="s">
        <v>154</v>
      </c>
      <c r="C34" s="163"/>
      <c r="D34" s="136"/>
      <c r="E34" s="132"/>
      <c r="F34" s="164"/>
      <c r="G34" s="139"/>
      <c r="I34" s="128"/>
    </row>
    <row r="35" spans="1:9" s="28" customFormat="1" ht="137.5" x14ac:dyDescent="0.25">
      <c r="A35" s="150"/>
      <c r="B35" s="154" t="s">
        <v>252</v>
      </c>
      <c r="C35" s="151"/>
      <c r="D35" s="136"/>
      <c r="E35" s="132"/>
      <c r="F35" s="108"/>
      <c r="G35" s="139" t="str">
        <f t="shared" si="0"/>
        <v xml:space="preserve">  </v>
      </c>
      <c r="I35" s="128"/>
    </row>
    <row r="36" spans="1:9" s="28" customFormat="1" ht="87.5" x14ac:dyDescent="0.25">
      <c r="A36" s="133"/>
      <c r="B36" s="154" t="s">
        <v>168</v>
      </c>
      <c r="C36" s="163"/>
      <c r="D36" s="165"/>
      <c r="E36" s="132"/>
      <c r="F36" s="108"/>
      <c r="G36" s="139" t="str">
        <f t="shared" si="0"/>
        <v xml:space="preserve">  </v>
      </c>
      <c r="I36" s="148"/>
    </row>
    <row r="37" spans="1:9" s="28" customFormat="1" ht="62.5" x14ac:dyDescent="0.25">
      <c r="A37" s="20"/>
      <c r="B37" s="124" t="s">
        <v>155</v>
      </c>
      <c r="C37" s="126"/>
      <c r="D37" s="153"/>
      <c r="E37" s="96"/>
      <c r="F37" s="41"/>
      <c r="G37" s="42"/>
      <c r="I37" s="148"/>
    </row>
    <row r="38" spans="1:9" s="28" customFormat="1" ht="13" x14ac:dyDescent="0.25">
      <c r="A38" s="21"/>
      <c r="B38" s="124"/>
      <c r="C38" s="126"/>
      <c r="D38" s="14"/>
      <c r="E38" s="98"/>
      <c r="F38" s="76"/>
      <c r="G38" s="42" t="str">
        <f t="shared" si="0"/>
        <v xml:space="preserve">  </v>
      </c>
      <c r="I38" s="128"/>
    </row>
    <row r="39" spans="1:9" s="28" customFormat="1" ht="13" x14ac:dyDescent="0.25">
      <c r="A39" s="21" t="s">
        <v>106</v>
      </c>
      <c r="B39" s="34" t="s">
        <v>158</v>
      </c>
      <c r="C39" s="126" t="s">
        <v>165</v>
      </c>
      <c r="D39" s="134" t="s">
        <v>19</v>
      </c>
      <c r="E39" s="96">
        <v>1</v>
      </c>
      <c r="F39" s="99"/>
      <c r="G39" s="42" t="str">
        <f t="shared" si="0"/>
        <v xml:space="preserve">  </v>
      </c>
      <c r="I39" s="128"/>
    </row>
    <row r="40" spans="1:9" s="28" customFormat="1" ht="68.25" customHeight="1" x14ac:dyDescent="0.25">
      <c r="A40" s="127" t="s">
        <v>137</v>
      </c>
      <c r="B40" s="124" t="s">
        <v>159</v>
      </c>
      <c r="C40" s="126"/>
      <c r="D40" s="14"/>
      <c r="E40" s="98"/>
      <c r="F40" s="76"/>
      <c r="G40" s="42" t="str">
        <f t="shared" ref="G40:G48" si="1">IF(OR(E40=0,F40=0),"  ",SUM(E40*F40))</f>
        <v xml:space="preserve">  </v>
      </c>
      <c r="I40" s="128"/>
    </row>
    <row r="41" spans="1:9" s="28" customFormat="1" ht="13" x14ac:dyDescent="0.25">
      <c r="A41" s="21"/>
      <c r="B41" s="124"/>
      <c r="C41" s="126"/>
      <c r="D41" s="14"/>
      <c r="E41" s="98"/>
      <c r="F41" s="76"/>
      <c r="G41" s="42" t="str">
        <f t="shared" si="1"/>
        <v xml:space="preserve">  </v>
      </c>
      <c r="I41" s="128"/>
    </row>
    <row r="42" spans="1:9" s="28" customFormat="1" ht="13" x14ac:dyDescent="0.25">
      <c r="A42" s="21" t="s">
        <v>107</v>
      </c>
      <c r="B42" s="34" t="s">
        <v>156</v>
      </c>
      <c r="C42" s="126" t="s">
        <v>165</v>
      </c>
      <c r="D42" s="126" t="s">
        <v>19</v>
      </c>
      <c r="E42" s="96">
        <v>4</v>
      </c>
      <c r="F42" s="99"/>
      <c r="G42" s="42" t="str">
        <f t="shared" si="1"/>
        <v xml:space="preserve">  </v>
      </c>
      <c r="I42" s="128"/>
    </row>
    <row r="43" spans="1:9" s="28" customFormat="1" ht="37.5" x14ac:dyDescent="0.25">
      <c r="A43" s="21"/>
      <c r="B43" s="35" t="s">
        <v>157</v>
      </c>
      <c r="C43" s="126"/>
      <c r="D43" s="14"/>
      <c r="E43" s="98"/>
      <c r="F43" s="76"/>
      <c r="G43" s="42" t="str">
        <f t="shared" ref="G43" si="2">IF(OR(E43=0,F43=0),"  ",SUM(E43*F43))</f>
        <v xml:space="preserve">  </v>
      </c>
      <c r="I43" s="128"/>
    </row>
    <row r="44" spans="1:9" s="28" customFormat="1" ht="13" x14ac:dyDescent="0.25">
      <c r="A44" s="21"/>
      <c r="B44" s="172"/>
      <c r="C44" s="126"/>
      <c r="D44" s="14"/>
      <c r="E44" s="98"/>
      <c r="F44" s="76"/>
      <c r="G44" s="42"/>
      <c r="I44" s="128"/>
    </row>
    <row r="45" spans="1:9" s="28" customFormat="1" ht="13" x14ac:dyDescent="0.25">
      <c r="A45" s="21" t="s">
        <v>109</v>
      </c>
      <c r="B45" s="5" t="s">
        <v>160</v>
      </c>
      <c r="C45" s="126" t="s">
        <v>165</v>
      </c>
      <c r="D45" s="126" t="s">
        <v>32</v>
      </c>
      <c r="E45" s="96">
        <v>1</v>
      </c>
      <c r="F45" s="99"/>
      <c r="G45" s="42" t="str">
        <f t="shared" ref="G45:G46" si="3">IF(OR(E45=0,F45=0),"  ",SUM(E45*F45))</f>
        <v xml:space="preserve">  </v>
      </c>
      <c r="I45" s="128"/>
    </row>
    <row r="46" spans="1:9" s="28" customFormat="1" ht="13" x14ac:dyDescent="0.25">
      <c r="A46" s="21"/>
      <c r="B46" s="169" t="s">
        <v>186</v>
      </c>
      <c r="C46" s="126"/>
      <c r="D46" s="14"/>
      <c r="E46" s="98"/>
      <c r="F46" s="76"/>
      <c r="G46" s="42" t="str">
        <f t="shared" si="3"/>
        <v xml:space="preserve">  </v>
      </c>
      <c r="I46" s="128"/>
    </row>
    <row r="47" spans="1:9" s="28" customFormat="1" ht="13" x14ac:dyDescent="0.25">
      <c r="A47" s="21"/>
      <c r="B47" s="172"/>
      <c r="C47" s="126"/>
      <c r="D47" s="14"/>
      <c r="E47" s="98"/>
      <c r="F47" s="76"/>
      <c r="G47" s="42"/>
      <c r="I47" s="128"/>
    </row>
    <row r="48" spans="1:9" s="28" customFormat="1" ht="13" x14ac:dyDescent="0.25">
      <c r="A48" s="21" t="s">
        <v>110</v>
      </c>
      <c r="B48" s="5" t="s">
        <v>161</v>
      </c>
      <c r="C48" s="126" t="s">
        <v>166</v>
      </c>
      <c r="D48" s="130" t="s">
        <v>32</v>
      </c>
      <c r="E48" s="98">
        <v>1</v>
      </c>
      <c r="F48" s="76"/>
      <c r="G48" s="42" t="str">
        <f t="shared" si="1"/>
        <v xml:space="preserve">  </v>
      </c>
      <c r="I48" s="128"/>
    </row>
    <row r="49" spans="1:9" s="28" customFormat="1" ht="13" x14ac:dyDescent="0.25">
      <c r="A49" s="21"/>
      <c r="B49" s="166" t="s">
        <v>162</v>
      </c>
      <c r="C49" s="126"/>
      <c r="D49" s="14"/>
      <c r="E49" s="98"/>
      <c r="F49" s="76"/>
      <c r="G49" s="42" t="str">
        <f t="shared" si="0"/>
        <v xml:space="preserve">  </v>
      </c>
      <c r="I49" s="128"/>
    </row>
    <row r="50" spans="1:9" s="28" customFormat="1" ht="13" x14ac:dyDescent="0.25">
      <c r="A50" s="21"/>
      <c r="B50" s="5"/>
      <c r="C50" s="126"/>
      <c r="D50" s="134"/>
      <c r="E50" s="96"/>
      <c r="F50" s="99"/>
      <c r="G50" s="42" t="str">
        <f t="shared" si="0"/>
        <v xml:space="preserve">  </v>
      </c>
      <c r="I50" s="128"/>
    </row>
    <row r="51" spans="1:9" s="28" customFormat="1" ht="13" x14ac:dyDescent="0.25">
      <c r="A51" s="21" t="s">
        <v>112</v>
      </c>
      <c r="B51" s="5" t="s">
        <v>164</v>
      </c>
      <c r="C51" s="126" t="s">
        <v>165</v>
      </c>
      <c r="D51" s="126" t="s">
        <v>19</v>
      </c>
      <c r="E51" s="98">
        <v>1</v>
      </c>
      <c r="F51" s="76"/>
      <c r="G51" s="42" t="str">
        <f t="shared" si="0"/>
        <v xml:space="preserve">  </v>
      </c>
      <c r="I51" s="128"/>
    </row>
    <row r="52" spans="1:9" s="28" customFormat="1" ht="114.5" x14ac:dyDescent="0.25">
      <c r="A52" s="70"/>
      <c r="B52" s="177" t="s">
        <v>176</v>
      </c>
      <c r="C52" s="163"/>
      <c r="D52" s="163"/>
      <c r="E52" s="137"/>
      <c r="F52" s="49"/>
      <c r="G52" s="139" t="str">
        <f t="shared" si="0"/>
        <v xml:space="preserve">  </v>
      </c>
      <c r="I52" s="128"/>
    </row>
    <row r="53" spans="1:9" s="28" customFormat="1" ht="64.5" x14ac:dyDescent="0.25">
      <c r="A53" s="20"/>
      <c r="B53" s="178" t="s">
        <v>174</v>
      </c>
      <c r="C53" s="126"/>
      <c r="D53" s="126"/>
      <c r="E53" s="96"/>
      <c r="F53" s="41"/>
      <c r="G53" s="42"/>
      <c r="I53" s="128"/>
    </row>
    <row r="54" spans="1:9" s="28" customFormat="1" ht="13" x14ac:dyDescent="0.25">
      <c r="A54" s="21"/>
      <c r="B54" s="5"/>
      <c r="C54" s="126"/>
      <c r="D54" s="125"/>
      <c r="E54" s="98"/>
      <c r="F54" s="76"/>
      <c r="G54" s="42" t="str">
        <f t="shared" si="0"/>
        <v xml:space="preserve">  </v>
      </c>
      <c r="I54" s="128"/>
    </row>
    <row r="55" spans="1:9" s="28" customFormat="1" ht="13" x14ac:dyDescent="0.25">
      <c r="A55" s="21" t="s">
        <v>113</v>
      </c>
      <c r="B55" s="29" t="s">
        <v>163</v>
      </c>
      <c r="C55" s="126" t="s">
        <v>165</v>
      </c>
      <c r="D55" s="125" t="s">
        <v>19</v>
      </c>
      <c r="E55" s="98">
        <v>5</v>
      </c>
      <c r="F55" s="76"/>
      <c r="G55" s="42" t="str">
        <f t="shared" si="0"/>
        <v xml:space="preserve">  </v>
      </c>
      <c r="I55" s="128"/>
    </row>
    <row r="56" spans="1:9" s="28" customFormat="1" ht="25" x14ac:dyDescent="0.25">
      <c r="A56" s="21"/>
      <c r="B56" s="174" t="s">
        <v>197</v>
      </c>
      <c r="C56" s="126"/>
      <c r="D56" s="153"/>
      <c r="E56" s="96"/>
      <c r="F56" s="76"/>
      <c r="G56" s="42" t="str">
        <f t="shared" si="0"/>
        <v xml:space="preserve">  </v>
      </c>
      <c r="I56" s="128"/>
    </row>
    <row r="57" spans="1:9" s="28" customFormat="1" ht="12.75" customHeight="1" x14ac:dyDescent="0.25">
      <c r="A57" s="21"/>
      <c r="B57" s="175"/>
      <c r="C57" s="126"/>
      <c r="D57" s="134"/>
      <c r="E57" s="96"/>
      <c r="F57" s="99"/>
      <c r="G57" s="42" t="str">
        <f t="shared" si="0"/>
        <v xml:space="preserve">  </v>
      </c>
      <c r="I57" s="128"/>
    </row>
    <row r="58" spans="1:9" s="28" customFormat="1" ht="13" x14ac:dyDescent="0.25">
      <c r="A58" s="21"/>
      <c r="B58" s="5" t="s">
        <v>167</v>
      </c>
      <c r="C58" s="126"/>
      <c r="D58" s="125" t="s">
        <v>19</v>
      </c>
      <c r="E58" s="98">
        <v>1</v>
      </c>
      <c r="F58" s="41"/>
      <c r="G58" s="42" t="str">
        <f t="shared" si="0"/>
        <v xml:space="preserve">  </v>
      </c>
      <c r="I58" s="128"/>
    </row>
    <row r="59" spans="1:9" s="28" customFormat="1" ht="127" x14ac:dyDescent="0.25">
      <c r="A59" s="21"/>
      <c r="B59" s="166" t="s">
        <v>175</v>
      </c>
      <c r="C59" s="126"/>
      <c r="D59" s="153"/>
      <c r="E59" s="96"/>
      <c r="F59" s="41"/>
      <c r="G59" s="42" t="str">
        <f t="shared" si="0"/>
        <v xml:space="preserve">  </v>
      </c>
      <c r="I59" s="128"/>
    </row>
    <row r="60" spans="1:9" s="28" customFormat="1" ht="13" x14ac:dyDescent="0.25">
      <c r="A60" s="21"/>
      <c r="B60" s="174"/>
      <c r="C60" s="126"/>
      <c r="D60" s="134"/>
      <c r="E60" s="96"/>
      <c r="F60" s="41"/>
      <c r="G60" s="42" t="str">
        <f t="shared" ref="G60:G66" si="4">IF(OR(E60=0,F60=0),"  ",SUM(E60*F60))</f>
        <v xml:space="preserve">  </v>
      </c>
      <c r="I60" s="128"/>
    </row>
    <row r="61" spans="1:9" s="28" customFormat="1" ht="56.25" customHeight="1" x14ac:dyDescent="0.25">
      <c r="A61" s="21"/>
      <c r="B61" s="173" t="s">
        <v>146</v>
      </c>
      <c r="C61" s="125"/>
      <c r="D61" s="14"/>
      <c r="E61" s="98"/>
      <c r="F61" s="76"/>
      <c r="G61" s="42" t="str">
        <f t="shared" si="4"/>
        <v xml:space="preserve">  </v>
      </c>
      <c r="I61" s="128"/>
    </row>
    <row r="62" spans="1:9" s="28" customFormat="1" ht="13" x14ac:dyDescent="0.25">
      <c r="A62" s="21"/>
      <c r="B62" s="172" t="s">
        <v>169</v>
      </c>
      <c r="C62" s="126" t="s">
        <v>179</v>
      </c>
      <c r="D62" s="14" t="s">
        <v>33</v>
      </c>
      <c r="E62" s="98">
        <v>35</v>
      </c>
      <c r="F62" s="76"/>
      <c r="G62" s="42" t="str">
        <f t="shared" si="4"/>
        <v xml:space="preserve">  </v>
      </c>
      <c r="I62" s="128"/>
    </row>
    <row r="63" spans="1:9" s="28" customFormat="1" ht="13" x14ac:dyDescent="0.25">
      <c r="A63" s="21"/>
      <c r="B63" s="172" t="s">
        <v>170</v>
      </c>
      <c r="C63" s="126" t="s">
        <v>179</v>
      </c>
      <c r="D63" s="126" t="s">
        <v>32</v>
      </c>
      <c r="E63" s="96">
        <v>4</v>
      </c>
      <c r="F63" s="41"/>
      <c r="G63" s="42" t="str">
        <f t="shared" si="4"/>
        <v xml:space="preserve">  </v>
      </c>
      <c r="I63" s="128"/>
    </row>
    <row r="64" spans="1:9" s="28" customFormat="1" ht="13" x14ac:dyDescent="0.25">
      <c r="A64" s="21"/>
      <c r="B64" s="172" t="s">
        <v>171</v>
      </c>
      <c r="C64" s="126" t="s">
        <v>165</v>
      </c>
      <c r="D64" s="126" t="s">
        <v>32</v>
      </c>
      <c r="E64" s="96">
        <v>1</v>
      </c>
      <c r="F64" s="41"/>
      <c r="G64" s="42" t="str">
        <f t="shared" si="4"/>
        <v xml:space="preserve">  </v>
      </c>
      <c r="I64" s="128"/>
    </row>
    <row r="65" spans="1:9" s="28" customFormat="1" ht="13" x14ac:dyDescent="0.25">
      <c r="A65" s="21"/>
      <c r="B65" s="172" t="s">
        <v>172</v>
      </c>
      <c r="C65" s="126" t="s">
        <v>179</v>
      </c>
      <c r="D65" s="126" t="s">
        <v>32</v>
      </c>
      <c r="E65" s="96">
        <v>2</v>
      </c>
      <c r="F65" s="41"/>
      <c r="G65" s="42" t="str">
        <f t="shared" ref="G65" si="5">IF(OR(E65=0,F65=0),"  ",SUM(E65*F65))</f>
        <v xml:space="preserve">  </v>
      </c>
      <c r="I65" s="128"/>
    </row>
    <row r="66" spans="1:9" s="28" customFormat="1" ht="13" x14ac:dyDescent="0.25">
      <c r="A66" s="21"/>
      <c r="B66" s="172" t="s">
        <v>173</v>
      </c>
      <c r="C66" s="126" t="s">
        <v>179</v>
      </c>
      <c r="D66" s="126" t="s">
        <v>32</v>
      </c>
      <c r="E66" s="96">
        <v>1</v>
      </c>
      <c r="F66" s="41"/>
      <c r="G66" s="42" t="str">
        <f t="shared" si="4"/>
        <v xml:space="preserve">  </v>
      </c>
      <c r="I66" s="128"/>
    </row>
    <row r="67" spans="1:9" s="28" customFormat="1" ht="13" x14ac:dyDescent="0.25">
      <c r="A67" s="21"/>
      <c r="B67" s="172"/>
      <c r="C67" s="126"/>
      <c r="D67" s="130"/>
      <c r="E67" s="96"/>
      <c r="F67" s="41"/>
      <c r="G67" s="42"/>
      <c r="I67" s="128"/>
    </row>
    <row r="68" spans="1:9" s="28" customFormat="1" ht="13" x14ac:dyDescent="0.25">
      <c r="A68" s="21"/>
      <c r="B68" s="170" t="s">
        <v>149</v>
      </c>
      <c r="C68" s="126"/>
      <c r="D68" s="130"/>
      <c r="E68" s="96"/>
      <c r="F68" s="41"/>
      <c r="G68" s="42"/>
      <c r="I68" s="128"/>
    </row>
    <row r="69" spans="1:9" s="28" customFormat="1" ht="50" x14ac:dyDescent="0.25">
      <c r="A69" s="21"/>
      <c r="B69" s="166" t="s">
        <v>177</v>
      </c>
      <c r="C69" s="126" t="s">
        <v>179</v>
      </c>
      <c r="D69" s="160" t="s">
        <v>114</v>
      </c>
      <c r="E69" s="96">
        <v>24</v>
      </c>
      <c r="F69" s="41"/>
      <c r="G69" s="42" t="str">
        <f>IF(OR(E69=0,F69=0),"  ",SUM(E69*F69))</f>
        <v xml:space="preserve">  </v>
      </c>
      <c r="I69" s="128"/>
    </row>
    <row r="70" spans="1:9" s="28" customFormat="1" ht="50" x14ac:dyDescent="0.25">
      <c r="A70" s="21"/>
      <c r="B70" s="166" t="s">
        <v>178</v>
      </c>
      <c r="C70" s="126" t="s">
        <v>165</v>
      </c>
      <c r="D70" s="160" t="s">
        <v>114</v>
      </c>
      <c r="E70" s="96">
        <v>6</v>
      </c>
      <c r="F70" s="41"/>
      <c r="G70" s="42" t="str">
        <f>IF(OR(E70=0,F70=0),"  ",SUM(E70*F70))</f>
        <v xml:space="preserve">  </v>
      </c>
      <c r="I70" s="128"/>
    </row>
    <row r="71" spans="1:9" s="28" customFormat="1" ht="13" x14ac:dyDescent="0.25">
      <c r="A71" s="21"/>
      <c r="B71" s="166"/>
      <c r="C71" s="126"/>
      <c r="D71" s="160"/>
      <c r="E71" s="96"/>
      <c r="F71" s="41"/>
      <c r="G71" s="42"/>
      <c r="I71" s="128"/>
    </row>
    <row r="72" spans="1:9" s="28" customFormat="1" ht="26" x14ac:dyDescent="0.25">
      <c r="A72" s="21"/>
      <c r="B72" s="170" t="s">
        <v>290</v>
      </c>
      <c r="C72" s="126"/>
      <c r="D72" s="160"/>
      <c r="E72" s="96"/>
      <c r="F72" s="41"/>
      <c r="G72" s="42"/>
      <c r="I72" s="128"/>
    </row>
    <row r="73" spans="1:9" s="28" customFormat="1" ht="42.75" customHeight="1" x14ac:dyDescent="0.25">
      <c r="A73" s="21"/>
      <c r="B73" s="172" t="s">
        <v>280</v>
      </c>
      <c r="C73" s="83"/>
      <c r="D73" s="160" t="s">
        <v>32</v>
      </c>
      <c r="E73" s="96">
        <v>1</v>
      </c>
      <c r="F73" s="76"/>
      <c r="G73" s="42" t="str">
        <f t="shared" ref="G73" si="6">IF(OR(E73=0,F73=0),"  ",SUM(E73*F73))</f>
        <v xml:space="preserve">  </v>
      </c>
      <c r="I73" s="128"/>
    </row>
    <row r="74" spans="1:9" s="28" customFormat="1" ht="37.5" x14ac:dyDescent="0.25">
      <c r="A74" s="21"/>
      <c r="B74" s="172" t="s">
        <v>281</v>
      </c>
      <c r="C74" s="83"/>
      <c r="D74" s="160" t="s">
        <v>32</v>
      </c>
      <c r="E74" s="96">
        <v>1</v>
      </c>
      <c r="F74" s="76"/>
      <c r="G74" s="42" t="str">
        <f t="shared" ref="G74" si="7">IF(OR(E74=0,F74=0),"  ",SUM(E74*F74))</f>
        <v xml:space="preserve">  </v>
      </c>
      <c r="I74" s="128"/>
    </row>
    <row r="75" spans="1:9" s="28" customFormat="1" ht="13" x14ac:dyDescent="0.25">
      <c r="A75" s="21"/>
      <c r="B75" s="172"/>
      <c r="C75" s="125"/>
      <c r="D75" s="125"/>
      <c r="E75" s="98"/>
      <c r="F75" s="41"/>
      <c r="G75" s="42" t="str">
        <f t="shared" ref="G75" si="8">IF(OR(E75=0,F75=0),"  ",SUM(E75*F75))</f>
        <v xml:space="preserve">  </v>
      </c>
      <c r="I75" s="128"/>
    </row>
    <row r="76" spans="1:9" s="28" customFormat="1" ht="13" x14ac:dyDescent="0.25">
      <c r="A76" s="57"/>
      <c r="B76" s="58" t="s">
        <v>180</v>
      </c>
      <c r="C76" s="82"/>
      <c r="D76" s="59"/>
      <c r="E76" s="97"/>
      <c r="F76" s="60"/>
      <c r="G76" s="60"/>
      <c r="I76" s="128"/>
    </row>
    <row r="77" spans="1:9" s="28" customFormat="1" ht="13" x14ac:dyDescent="0.25">
      <c r="A77" s="21"/>
      <c r="B77" s="5"/>
      <c r="C77" s="3"/>
      <c r="D77" s="75"/>
      <c r="E77" s="98"/>
      <c r="F77" s="76"/>
      <c r="G77" s="42" t="str">
        <f>IF(OR(E77=0,F77=0),"  ",SUM(E77*F77))</f>
        <v xml:space="preserve">  </v>
      </c>
      <c r="I77" s="128"/>
    </row>
    <row r="78" spans="1:9" s="28" customFormat="1" ht="13" x14ac:dyDescent="0.25">
      <c r="A78" s="21" t="s">
        <v>31</v>
      </c>
      <c r="B78" s="170" t="s">
        <v>181</v>
      </c>
      <c r="C78" s="126" t="s">
        <v>182</v>
      </c>
      <c r="D78" s="134" t="s">
        <v>19</v>
      </c>
      <c r="E78" s="96">
        <v>1</v>
      </c>
      <c r="F78" s="99"/>
      <c r="G78" s="42" t="str">
        <f>IF(OR(E78=0,F78=0),"  ",SUM(E78*F78))</f>
        <v xml:space="preserve">  </v>
      </c>
      <c r="I78" s="128"/>
    </row>
    <row r="79" spans="1:9" s="28" customFormat="1" ht="106.5" customHeight="1" x14ac:dyDescent="0.25">
      <c r="A79" s="143" t="s">
        <v>111</v>
      </c>
      <c r="B79" s="172" t="s">
        <v>183</v>
      </c>
      <c r="C79" s="4"/>
      <c r="D79" s="135"/>
      <c r="E79" s="137"/>
      <c r="F79" s="49"/>
      <c r="G79" s="138" t="str">
        <f t="shared" ref="G79:G81" si="9">IF(OR(E79=0,F79=0),"  ",SUM(E79*F79))</f>
        <v xml:space="preserve">  </v>
      </c>
      <c r="I79" s="128"/>
    </row>
    <row r="80" spans="1:9" s="28" customFormat="1" ht="180" customHeight="1" x14ac:dyDescent="0.25">
      <c r="A80" s="133"/>
      <c r="B80" s="172" t="s">
        <v>185</v>
      </c>
      <c r="C80" s="155"/>
      <c r="D80" s="155"/>
      <c r="E80" s="132"/>
      <c r="F80" s="108"/>
      <c r="G80" s="139" t="str">
        <f t="shared" si="9"/>
        <v xml:space="preserve">  </v>
      </c>
      <c r="I80" s="128"/>
    </row>
    <row r="81" spans="1:9" s="28" customFormat="1" ht="90.5" x14ac:dyDescent="0.25">
      <c r="A81" s="20"/>
      <c r="B81" s="172" t="s">
        <v>184</v>
      </c>
      <c r="C81" s="152"/>
      <c r="D81" s="152"/>
      <c r="E81" s="96"/>
      <c r="F81" s="41"/>
      <c r="G81" s="42" t="str">
        <f t="shared" si="9"/>
        <v xml:space="preserve">  </v>
      </c>
      <c r="I81" s="128"/>
    </row>
    <row r="82" spans="1:9" s="28" customFormat="1" ht="13" x14ac:dyDescent="0.25">
      <c r="A82" s="20"/>
      <c r="B82" s="172"/>
      <c r="C82" s="152"/>
      <c r="D82" s="152"/>
      <c r="E82" s="96"/>
      <c r="F82" s="41"/>
      <c r="G82" s="42"/>
      <c r="I82" s="128"/>
    </row>
    <row r="83" spans="1:9" s="28" customFormat="1" ht="13" x14ac:dyDescent="0.25">
      <c r="A83" s="20" t="s">
        <v>35</v>
      </c>
      <c r="B83" s="170" t="s">
        <v>187</v>
      </c>
      <c r="C83" s="126" t="s">
        <v>182</v>
      </c>
      <c r="D83" s="134" t="s">
        <v>19</v>
      </c>
      <c r="E83" s="96">
        <v>2</v>
      </c>
      <c r="F83" s="99"/>
      <c r="G83" s="42" t="str">
        <f t="shared" ref="G83:G87" si="10">IF(OR(E83=0,F83=0),"  ",SUM(E83*F83))</f>
        <v xml:space="preserve">  </v>
      </c>
      <c r="I83" s="128"/>
    </row>
    <row r="84" spans="1:9" s="28" customFormat="1" ht="37.5" x14ac:dyDescent="0.25">
      <c r="A84" s="20"/>
      <c r="B84" s="169" t="s">
        <v>188</v>
      </c>
      <c r="C84" s="126"/>
      <c r="D84" s="14"/>
      <c r="E84" s="98"/>
      <c r="F84" s="76"/>
      <c r="G84" s="42" t="str">
        <f t="shared" si="10"/>
        <v xml:space="preserve">  </v>
      </c>
      <c r="I84" s="128"/>
    </row>
    <row r="85" spans="1:9" s="28" customFormat="1" ht="13" x14ac:dyDescent="0.25">
      <c r="A85" s="20"/>
      <c r="B85" s="172"/>
      <c r="C85" s="126"/>
      <c r="D85" s="14"/>
      <c r="E85" s="98"/>
      <c r="F85" s="76"/>
      <c r="G85" s="42" t="str">
        <f t="shared" si="10"/>
        <v xml:space="preserve">  </v>
      </c>
      <c r="I85" s="128"/>
    </row>
    <row r="86" spans="1:9" s="28" customFormat="1" ht="13" x14ac:dyDescent="0.25">
      <c r="A86" s="20" t="s">
        <v>36</v>
      </c>
      <c r="B86" s="170" t="s">
        <v>189</v>
      </c>
      <c r="C86" s="126" t="s">
        <v>191</v>
      </c>
      <c r="D86" s="134" t="s">
        <v>19</v>
      </c>
      <c r="E86" s="96">
        <v>2</v>
      </c>
      <c r="F86" s="99"/>
      <c r="G86" s="42" t="str">
        <f t="shared" si="10"/>
        <v xml:space="preserve">  </v>
      </c>
      <c r="I86" s="128"/>
    </row>
    <row r="87" spans="1:9" s="28" customFormat="1" ht="37.5" x14ac:dyDescent="0.25">
      <c r="A87" s="20"/>
      <c r="B87" s="169" t="s">
        <v>190</v>
      </c>
      <c r="C87" s="126"/>
      <c r="D87" s="14"/>
      <c r="E87" s="98"/>
      <c r="F87" s="76"/>
      <c r="G87" s="42" t="str">
        <f t="shared" si="10"/>
        <v xml:space="preserve">  </v>
      </c>
      <c r="I87" s="128"/>
    </row>
    <row r="88" spans="1:9" s="28" customFormat="1" ht="13" x14ac:dyDescent="0.25">
      <c r="A88" s="20"/>
      <c r="B88" s="172"/>
      <c r="C88" s="126"/>
      <c r="D88" s="14"/>
      <c r="E88" s="98"/>
      <c r="F88" s="76"/>
      <c r="G88" s="42"/>
      <c r="I88" s="128"/>
    </row>
    <row r="89" spans="1:9" s="28" customFormat="1" ht="13" x14ac:dyDescent="0.25">
      <c r="A89" s="20" t="s">
        <v>116</v>
      </c>
      <c r="B89" s="175" t="s">
        <v>192</v>
      </c>
      <c r="C89" s="126" t="s">
        <v>166</v>
      </c>
      <c r="D89" s="134" t="s">
        <v>19</v>
      </c>
      <c r="E89" s="96">
        <v>1</v>
      </c>
      <c r="F89" s="99"/>
      <c r="G89" s="42" t="str">
        <f t="shared" ref="G89:G90" si="11">IF(OR(E89=0,F89=0),"  ",SUM(E89*F89))</f>
        <v xml:space="preserve">  </v>
      </c>
      <c r="I89" s="128"/>
    </row>
    <row r="90" spans="1:9" s="28" customFormat="1" ht="37.5" x14ac:dyDescent="0.25">
      <c r="A90" s="20"/>
      <c r="B90" s="169" t="s">
        <v>202</v>
      </c>
      <c r="C90" s="126"/>
      <c r="D90" s="14"/>
      <c r="E90" s="98"/>
      <c r="F90" s="76"/>
      <c r="G90" s="42" t="str">
        <f t="shared" si="11"/>
        <v xml:space="preserve">  </v>
      </c>
      <c r="I90" s="128"/>
    </row>
    <row r="91" spans="1:9" s="28" customFormat="1" ht="13" x14ac:dyDescent="0.25">
      <c r="A91" s="20"/>
      <c r="B91" s="172"/>
      <c r="C91" s="152"/>
      <c r="D91" s="152"/>
      <c r="E91" s="96"/>
      <c r="F91" s="41"/>
      <c r="G91" s="42"/>
      <c r="I91" s="128"/>
    </row>
    <row r="92" spans="1:9" s="28" customFormat="1" ht="13" x14ac:dyDescent="0.25">
      <c r="A92" s="20" t="s">
        <v>123</v>
      </c>
      <c r="B92" s="5" t="s">
        <v>193</v>
      </c>
      <c r="C92" s="126" t="s">
        <v>166</v>
      </c>
      <c r="D92" s="130" t="s">
        <v>32</v>
      </c>
      <c r="E92" s="98">
        <v>1</v>
      </c>
      <c r="F92" s="76"/>
      <c r="G92" s="42" t="str">
        <f t="shared" ref="G92:G93" si="12">IF(OR(E92=0,F92=0),"  ",SUM(E92*F92))</f>
        <v xml:space="preserve">  </v>
      </c>
      <c r="I92" s="128"/>
    </row>
    <row r="93" spans="1:9" s="28" customFormat="1" ht="13" x14ac:dyDescent="0.25">
      <c r="A93" s="20"/>
      <c r="B93" s="166" t="s">
        <v>194</v>
      </c>
      <c r="C93" s="126"/>
      <c r="D93" s="14"/>
      <c r="E93" s="98"/>
      <c r="F93" s="76"/>
      <c r="G93" s="42" t="str">
        <f t="shared" si="12"/>
        <v xml:space="preserve">  </v>
      </c>
      <c r="I93" s="128"/>
    </row>
    <row r="94" spans="1:9" s="28" customFormat="1" ht="13" x14ac:dyDescent="0.25">
      <c r="A94" s="20"/>
      <c r="B94" s="5"/>
      <c r="C94" s="126"/>
      <c r="D94" s="134"/>
      <c r="E94" s="96"/>
      <c r="F94" s="99"/>
      <c r="G94" s="42" t="str">
        <f t="shared" ref="G94:G99" si="13">IF(OR(E94=0,F94=0),"  ",SUM(E94*F94))</f>
        <v xml:space="preserve">  </v>
      </c>
      <c r="I94" s="128"/>
    </row>
    <row r="95" spans="1:9" s="28" customFormat="1" ht="13" x14ac:dyDescent="0.25">
      <c r="A95" s="20" t="s">
        <v>117</v>
      </c>
      <c r="B95" s="29" t="s">
        <v>195</v>
      </c>
      <c r="C95" s="126" t="s">
        <v>191</v>
      </c>
      <c r="D95" s="126" t="s">
        <v>19</v>
      </c>
      <c r="E95" s="98">
        <v>2</v>
      </c>
      <c r="F95" s="76"/>
      <c r="G95" s="42" t="str">
        <f t="shared" si="13"/>
        <v xml:space="preserve">  </v>
      </c>
      <c r="I95" s="128"/>
    </row>
    <row r="96" spans="1:9" s="28" customFormat="1" ht="25" x14ac:dyDescent="0.25">
      <c r="A96" s="20"/>
      <c r="B96" s="174" t="s">
        <v>196</v>
      </c>
      <c r="C96" s="126"/>
      <c r="D96" s="126"/>
      <c r="E96" s="98"/>
      <c r="F96" s="76"/>
      <c r="G96" s="42" t="str">
        <f t="shared" si="13"/>
        <v xml:space="preserve">  </v>
      </c>
      <c r="I96" s="128"/>
    </row>
    <row r="97" spans="1:9" s="28" customFormat="1" ht="13" x14ac:dyDescent="0.25">
      <c r="A97" s="20"/>
      <c r="B97" s="5"/>
      <c r="C97" s="126"/>
      <c r="D97" s="125"/>
      <c r="E97" s="98"/>
      <c r="F97" s="76"/>
      <c r="G97" s="42" t="str">
        <f t="shared" si="13"/>
        <v xml:space="preserve">  </v>
      </c>
      <c r="I97" s="128"/>
    </row>
    <row r="98" spans="1:9" s="28" customFormat="1" ht="13" x14ac:dyDescent="0.25">
      <c r="A98" s="20" t="s">
        <v>121</v>
      </c>
      <c r="B98" s="29" t="s">
        <v>198</v>
      </c>
      <c r="C98" s="126" t="s">
        <v>182</v>
      </c>
      <c r="D98" s="125" t="s">
        <v>19</v>
      </c>
      <c r="E98" s="98">
        <v>4</v>
      </c>
      <c r="F98" s="76"/>
      <c r="G98" s="42" t="str">
        <f t="shared" si="13"/>
        <v xml:space="preserve">  </v>
      </c>
      <c r="I98" s="128"/>
    </row>
    <row r="99" spans="1:9" s="28" customFormat="1" ht="25" x14ac:dyDescent="0.25">
      <c r="A99" s="20"/>
      <c r="B99" s="174" t="s">
        <v>199</v>
      </c>
      <c r="C99" s="126"/>
      <c r="D99" s="153"/>
      <c r="E99" s="96"/>
      <c r="F99" s="76"/>
      <c r="G99" s="42" t="str">
        <f t="shared" si="13"/>
        <v xml:space="preserve">  </v>
      </c>
      <c r="I99" s="128"/>
    </row>
    <row r="100" spans="1:9" s="28" customFormat="1" ht="13" x14ac:dyDescent="0.25">
      <c r="A100" s="20"/>
      <c r="B100" s="5"/>
      <c r="C100" s="126"/>
      <c r="D100" s="125"/>
      <c r="E100" s="98"/>
      <c r="F100" s="41"/>
      <c r="G100" s="42"/>
      <c r="I100" s="128"/>
    </row>
    <row r="101" spans="1:9" s="28" customFormat="1" ht="13" x14ac:dyDescent="0.25">
      <c r="A101" s="20" t="s">
        <v>128</v>
      </c>
      <c r="B101" s="29" t="s">
        <v>200</v>
      </c>
      <c r="C101" s="126" t="s">
        <v>182</v>
      </c>
      <c r="D101" s="125" t="s">
        <v>19</v>
      </c>
      <c r="E101" s="98">
        <v>3</v>
      </c>
      <c r="F101" s="76"/>
      <c r="G101" s="42" t="str">
        <f t="shared" ref="G101:G102" si="14">IF(OR(E101=0,F101=0),"  ",SUM(E101*F101))</f>
        <v xml:space="preserve">  </v>
      </c>
      <c r="I101" s="128"/>
    </row>
    <row r="102" spans="1:9" s="28" customFormat="1" ht="25" x14ac:dyDescent="0.25">
      <c r="A102" s="20"/>
      <c r="B102" s="174" t="s">
        <v>201</v>
      </c>
      <c r="C102" s="126"/>
      <c r="D102" s="153"/>
      <c r="E102" s="96"/>
      <c r="F102" s="76"/>
      <c r="G102" s="42" t="str">
        <f t="shared" si="14"/>
        <v xml:space="preserve">  </v>
      </c>
      <c r="I102" s="128"/>
    </row>
    <row r="103" spans="1:9" s="28" customFormat="1" ht="13" x14ac:dyDescent="0.25">
      <c r="A103" s="20"/>
      <c r="B103" s="172"/>
      <c r="C103" s="152"/>
      <c r="D103" s="152"/>
      <c r="E103" s="96"/>
      <c r="F103" s="41"/>
      <c r="G103" s="42"/>
      <c r="I103" s="128"/>
    </row>
    <row r="104" spans="1:9" s="28" customFormat="1" ht="13" x14ac:dyDescent="0.25">
      <c r="A104" s="20" t="s">
        <v>133</v>
      </c>
      <c r="B104" s="5" t="s">
        <v>131</v>
      </c>
      <c r="C104" s="126" t="s">
        <v>182</v>
      </c>
      <c r="D104" s="125" t="s">
        <v>19</v>
      </c>
      <c r="E104" s="98">
        <v>1</v>
      </c>
      <c r="F104" s="41"/>
      <c r="G104" s="42" t="str">
        <f t="shared" ref="G104:G111" si="15">IF(OR(E104=0,F104=0),"  ",SUM(E104*F104))</f>
        <v xml:space="preserve">  </v>
      </c>
      <c r="I104" s="128"/>
    </row>
    <row r="105" spans="1:9" s="28" customFormat="1" ht="25" x14ac:dyDescent="0.25">
      <c r="A105" s="20"/>
      <c r="B105" s="169" t="s">
        <v>130</v>
      </c>
      <c r="C105" s="126"/>
      <c r="D105" s="153"/>
      <c r="E105" s="157"/>
      <c r="F105" s="41"/>
      <c r="G105" s="42" t="str">
        <f t="shared" si="15"/>
        <v xml:space="preserve">  </v>
      </c>
      <c r="I105" s="128"/>
    </row>
    <row r="106" spans="1:9" s="28" customFormat="1" ht="13" x14ac:dyDescent="0.25">
      <c r="A106" s="20"/>
      <c r="B106" s="174"/>
      <c r="C106" s="152"/>
      <c r="D106" s="152"/>
      <c r="E106" s="96"/>
      <c r="F106" s="41"/>
      <c r="G106" s="42" t="str">
        <f t="shared" si="15"/>
        <v xml:space="preserve">  </v>
      </c>
      <c r="I106" s="128"/>
    </row>
    <row r="107" spans="1:9" s="28" customFormat="1" ht="13" x14ac:dyDescent="0.25">
      <c r="A107" s="20" t="s">
        <v>134</v>
      </c>
      <c r="B107" s="5" t="s">
        <v>138</v>
      </c>
      <c r="C107" s="126" t="s">
        <v>182</v>
      </c>
      <c r="D107" s="126" t="s">
        <v>19</v>
      </c>
      <c r="E107" s="96">
        <v>1</v>
      </c>
      <c r="F107" s="158"/>
      <c r="G107" s="42" t="str">
        <f t="shared" si="15"/>
        <v xml:space="preserve">  </v>
      </c>
      <c r="I107" s="128"/>
    </row>
    <row r="108" spans="1:9" s="28" customFormat="1" ht="25" x14ac:dyDescent="0.25">
      <c r="A108" s="20"/>
      <c r="B108" s="169" t="s">
        <v>139</v>
      </c>
      <c r="C108" s="152"/>
      <c r="D108" s="152"/>
      <c r="E108" s="96"/>
      <c r="F108" s="41"/>
      <c r="G108" s="42" t="str">
        <f t="shared" si="15"/>
        <v xml:space="preserve">  </v>
      </c>
      <c r="I108" s="128"/>
    </row>
    <row r="109" spans="1:9" s="28" customFormat="1" ht="13" x14ac:dyDescent="0.25">
      <c r="A109" s="20"/>
      <c r="B109" s="172"/>
      <c r="C109" s="152"/>
      <c r="D109" s="152"/>
      <c r="E109" s="96"/>
      <c r="F109" s="41"/>
      <c r="G109" s="42" t="str">
        <f t="shared" si="15"/>
        <v xml:space="preserve">  </v>
      </c>
      <c r="I109" s="128"/>
    </row>
    <row r="110" spans="1:9" s="28" customFormat="1" ht="13" x14ac:dyDescent="0.25">
      <c r="A110" s="20" t="s">
        <v>135</v>
      </c>
      <c r="B110" s="170" t="s">
        <v>205</v>
      </c>
      <c r="C110" s="126" t="s">
        <v>182</v>
      </c>
      <c r="D110" s="126" t="s">
        <v>19</v>
      </c>
      <c r="E110" s="96">
        <v>2</v>
      </c>
      <c r="F110" s="158"/>
      <c r="G110" s="42" t="str">
        <f t="shared" si="15"/>
        <v xml:space="preserve">  </v>
      </c>
      <c r="I110" s="128"/>
    </row>
    <row r="111" spans="1:9" s="28" customFormat="1" ht="25" x14ac:dyDescent="0.25">
      <c r="A111" s="20"/>
      <c r="B111" s="172" t="s">
        <v>204</v>
      </c>
      <c r="C111" s="152"/>
      <c r="D111" s="152"/>
      <c r="E111" s="96"/>
      <c r="F111" s="41"/>
      <c r="G111" s="42" t="str">
        <f t="shared" si="15"/>
        <v xml:space="preserve">  </v>
      </c>
      <c r="I111" s="128"/>
    </row>
    <row r="112" spans="1:9" s="28" customFormat="1" ht="13" x14ac:dyDescent="0.25">
      <c r="A112" s="20"/>
      <c r="B112" s="172"/>
      <c r="C112" s="126"/>
      <c r="D112" s="161"/>
      <c r="E112" s="96"/>
      <c r="F112" s="41"/>
      <c r="G112" s="42"/>
      <c r="I112" s="128"/>
    </row>
    <row r="113" spans="1:9" s="28" customFormat="1" ht="56.25" customHeight="1" x14ac:dyDescent="0.25">
      <c r="A113" s="20"/>
      <c r="B113" s="173" t="s">
        <v>146</v>
      </c>
      <c r="C113" s="125"/>
      <c r="D113" s="14"/>
      <c r="E113" s="98"/>
      <c r="F113" s="76"/>
      <c r="G113" s="42" t="str">
        <f t="shared" ref="G113:G114" si="16">IF(OR(E113=0,F113=0),"  ",SUM(E113*F113))</f>
        <v xml:space="preserve">  </v>
      </c>
      <c r="I113" s="128"/>
    </row>
    <row r="114" spans="1:9" s="28" customFormat="1" ht="13" x14ac:dyDescent="0.25">
      <c r="A114" s="20"/>
      <c r="B114" s="172" t="s">
        <v>122</v>
      </c>
      <c r="C114" s="126" t="s">
        <v>208</v>
      </c>
      <c r="D114" s="14" t="s">
        <v>33</v>
      </c>
      <c r="E114" s="98">
        <v>19</v>
      </c>
      <c r="F114" s="76"/>
      <c r="G114" s="42" t="str">
        <f t="shared" si="16"/>
        <v xml:space="preserve">  </v>
      </c>
      <c r="I114" s="128"/>
    </row>
    <row r="115" spans="1:9" s="28" customFormat="1" ht="13" x14ac:dyDescent="0.25">
      <c r="A115" s="20"/>
      <c r="B115" s="172" t="s">
        <v>144</v>
      </c>
      <c r="C115" s="126" t="s">
        <v>208</v>
      </c>
      <c r="D115" s="126" t="s">
        <v>32</v>
      </c>
      <c r="E115" s="96">
        <v>6</v>
      </c>
      <c r="F115" s="41"/>
      <c r="G115" s="42" t="str">
        <f t="shared" ref="G115:G119" si="17">IF(OR(E115=0,F115=0),"  ",SUM(E115*F115))</f>
        <v xml:space="preserve">  </v>
      </c>
      <c r="I115" s="128"/>
    </row>
    <row r="116" spans="1:9" s="28" customFormat="1" ht="13" x14ac:dyDescent="0.25">
      <c r="A116" s="20"/>
      <c r="B116" s="172" t="s">
        <v>147</v>
      </c>
      <c r="C116" s="126" t="s">
        <v>208</v>
      </c>
      <c r="D116" s="126" t="s">
        <v>32</v>
      </c>
      <c r="E116" s="96">
        <v>3</v>
      </c>
      <c r="F116" s="41"/>
      <c r="G116" s="42" t="str">
        <f t="shared" si="17"/>
        <v xml:space="preserve">  </v>
      </c>
      <c r="I116" s="128"/>
    </row>
    <row r="117" spans="1:9" s="28" customFormat="1" ht="13" x14ac:dyDescent="0.25">
      <c r="A117" s="20"/>
      <c r="B117" s="172" t="s">
        <v>206</v>
      </c>
      <c r="C117" s="126" t="s">
        <v>208</v>
      </c>
      <c r="D117" s="126" t="s">
        <v>32</v>
      </c>
      <c r="E117" s="96">
        <v>4</v>
      </c>
      <c r="F117" s="41"/>
      <c r="G117" s="42" t="str">
        <f t="shared" si="17"/>
        <v xml:space="preserve">  </v>
      </c>
      <c r="I117" s="128"/>
    </row>
    <row r="118" spans="1:9" s="28" customFormat="1" ht="13" x14ac:dyDescent="0.25">
      <c r="A118" s="20"/>
      <c r="B118" s="172" t="s">
        <v>207</v>
      </c>
      <c r="C118" s="126" t="s">
        <v>182</v>
      </c>
      <c r="D118" s="126" t="s">
        <v>32</v>
      </c>
      <c r="E118" s="96">
        <v>1</v>
      </c>
      <c r="F118" s="41"/>
      <c r="G118" s="42" t="str">
        <f t="shared" si="17"/>
        <v xml:space="preserve">  </v>
      </c>
      <c r="I118" s="128"/>
    </row>
    <row r="119" spans="1:9" s="28" customFormat="1" ht="13" x14ac:dyDescent="0.25">
      <c r="A119" s="20"/>
      <c r="B119" s="172" t="s">
        <v>125</v>
      </c>
      <c r="C119" s="126" t="s">
        <v>208</v>
      </c>
      <c r="D119" s="126" t="s">
        <v>32</v>
      </c>
      <c r="E119" s="96">
        <v>2</v>
      </c>
      <c r="F119" s="41"/>
      <c r="G119" s="42" t="str">
        <f t="shared" si="17"/>
        <v xml:space="preserve">  </v>
      </c>
      <c r="I119" s="128"/>
    </row>
    <row r="120" spans="1:9" s="28" customFormat="1" ht="13" x14ac:dyDescent="0.25">
      <c r="A120" s="20"/>
      <c r="B120" s="172"/>
      <c r="C120" s="126"/>
      <c r="D120" s="130"/>
      <c r="E120" s="96"/>
      <c r="F120" s="41"/>
      <c r="G120" s="42"/>
      <c r="I120" s="128"/>
    </row>
    <row r="121" spans="1:9" s="28" customFormat="1" ht="13" x14ac:dyDescent="0.25">
      <c r="A121" s="20"/>
      <c r="B121" s="170" t="s">
        <v>149</v>
      </c>
      <c r="C121" s="126"/>
      <c r="D121" s="130"/>
      <c r="E121" s="96"/>
      <c r="F121" s="41"/>
      <c r="G121" s="42"/>
      <c r="I121" s="128"/>
    </row>
    <row r="122" spans="1:9" s="28" customFormat="1" ht="50" x14ac:dyDescent="0.25">
      <c r="A122" s="20"/>
      <c r="B122" s="166" t="s">
        <v>177</v>
      </c>
      <c r="C122" s="126" t="s">
        <v>208</v>
      </c>
      <c r="D122" s="160" t="s">
        <v>114</v>
      </c>
      <c r="E122" s="96">
        <v>6</v>
      </c>
      <c r="F122" s="41"/>
      <c r="G122" s="42" t="str">
        <f>IF(OR(E122=0,F122=0),"  ",SUM(E122*F122))</f>
        <v xml:space="preserve">  </v>
      </c>
      <c r="I122" s="128"/>
    </row>
    <row r="123" spans="1:9" s="28" customFormat="1" ht="13" x14ac:dyDescent="0.25">
      <c r="A123" s="20"/>
      <c r="B123" s="166"/>
      <c r="C123" s="126"/>
      <c r="D123" s="160"/>
      <c r="E123" s="96"/>
      <c r="F123" s="41"/>
      <c r="G123" s="42"/>
      <c r="I123" s="128"/>
    </row>
    <row r="124" spans="1:9" s="28" customFormat="1" ht="26" x14ac:dyDescent="0.25">
      <c r="A124" s="20"/>
      <c r="B124" s="170" t="s">
        <v>290</v>
      </c>
      <c r="C124" s="126"/>
      <c r="D124" s="160"/>
      <c r="E124" s="96"/>
      <c r="F124" s="41"/>
      <c r="G124" s="42"/>
      <c r="I124" s="128"/>
    </row>
    <row r="125" spans="1:9" s="28" customFormat="1" ht="37.5" x14ac:dyDescent="0.25">
      <c r="A125" s="20"/>
      <c r="B125" s="172" t="s">
        <v>282</v>
      </c>
      <c r="C125" s="83"/>
      <c r="D125" s="160" t="s">
        <v>32</v>
      </c>
      <c r="E125" s="96">
        <v>2</v>
      </c>
      <c r="F125" s="76"/>
      <c r="G125" s="42" t="str">
        <f t="shared" ref="G125" si="18">IF(OR(E125=0,F125=0),"  ",SUM(E125*F125))</f>
        <v xml:space="preserve">  </v>
      </c>
      <c r="I125" s="128"/>
    </row>
    <row r="126" spans="1:9" s="28" customFormat="1" ht="13" x14ac:dyDescent="0.25">
      <c r="A126" s="20"/>
      <c r="B126" s="166"/>
      <c r="C126" s="126"/>
      <c r="D126" s="160"/>
      <c r="E126" s="96"/>
      <c r="F126" s="41"/>
      <c r="G126" s="42"/>
      <c r="I126" s="128"/>
    </row>
    <row r="127" spans="1:9" s="28" customFormat="1" ht="13" x14ac:dyDescent="0.25">
      <c r="A127" s="57"/>
      <c r="B127" s="58" t="s">
        <v>217</v>
      </c>
      <c r="C127" s="82"/>
      <c r="D127" s="59"/>
      <c r="E127" s="97"/>
      <c r="F127" s="60"/>
      <c r="G127" s="60"/>
      <c r="I127" s="128"/>
    </row>
    <row r="128" spans="1:9" s="28" customFormat="1" ht="13" x14ac:dyDescent="0.25">
      <c r="A128" s="20"/>
      <c r="B128" s="172"/>
      <c r="C128" s="126"/>
      <c r="D128" s="130"/>
      <c r="E128" s="96"/>
      <c r="F128" s="41"/>
      <c r="G128" s="42" t="str">
        <f t="shared" ref="G128:G245" si="19">IF(OR(E128=0,F128=0),"  ",SUM(E128*F128))</f>
        <v xml:space="preserve">  </v>
      </c>
      <c r="I128" s="128"/>
    </row>
    <row r="129" spans="1:9" s="28" customFormat="1" ht="15.5" x14ac:dyDescent="0.25">
      <c r="A129" s="20" t="s">
        <v>129</v>
      </c>
      <c r="B129" s="167" t="s">
        <v>209</v>
      </c>
      <c r="C129" s="126" t="s">
        <v>165</v>
      </c>
      <c r="D129" s="130" t="s">
        <v>32</v>
      </c>
      <c r="E129" s="96">
        <v>1</v>
      </c>
      <c r="F129" s="41"/>
      <c r="G129" s="42" t="str">
        <f t="shared" si="19"/>
        <v xml:space="preserve">  </v>
      </c>
      <c r="I129" s="128"/>
    </row>
    <row r="130" spans="1:9" s="28" customFormat="1" ht="67" x14ac:dyDescent="0.25">
      <c r="A130" s="144" t="s">
        <v>136</v>
      </c>
      <c r="B130" s="168" t="s">
        <v>212</v>
      </c>
      <c r="C130" s="126"/>
      <c r="D130" s="130"/>
      <c r="E130" s="96"/>
      <c r="F130" s="41"/>
      <c r="G130" s="42" t="str">
        <f t="shared" si="19"/>
        <v xml:space="preserve">  </v>
      </c>
      <c r="I130" s="128"/>
    </row>
    <row r="131" spans="1:9" s="28" customFormat="1" ht="13" x14ac:dyDescent="0.25">
      <c r="A131" s="20"/>
      <c r="B131" s="172"/>
      <c r="C131" s="126"/>
      <c r="D131" s="130"/>
      <c r="E131" s="96"/>
      <c r="F131" s="41"/>
      <c r="G131" s="42" t="str">
        <f t="shared" si="19"/>
        <v xml:space="preserve">  </v>
      </c>
      <c r="I131" s="128"/>
    </row>
    <row r="132" spans="1:9" s="28" customFormat="1" ht="15.5" x14ac:dyDescent="0.25">
      <c r="A132" s="20" t="s">
        <v>140</v>
      </c>
      <c r="B132" s="167" t="s">
        <v>209</v>
      </c>
      <c r="C132" s="126" t="s">
        <v>165</v>
      </c>
      <c r="D132" s="130" t="s">
        <v>32</v>
      </c>
      <c r="E132" s="96">
        <v>1</v>
      </c>
      <c r="F132" s="41"/>
      <c r="G132" s="42" t="str">
        <f t="shared" ref="G132:G133" si="20">IF(OR(E132=0,F132=0),"  ",SUM(E132*F132))</f>
        <v xml:space="preserve">  </v>
      </c>
      <c r="I132" s="128"/>
    </row>
    <row r="133" spans="1:9" s="28" customFormat="1" ht="70" x14ac:dyDescent="0.25">
      <c r="A133" s="144" t="s">
        <v>210</v>
      </c>
      <c r="B133" s="168" t="s">
        <v>211</v>
      </c>
      <c r="C133" s="126"/>
      <c r="D133" s="130"/>
      <c r="E133" s="96"/>
      <c r="F133" s="41"/>
      <c r="G133" s="42" t="str">
        <f t="shared" si="20"/>
        <v xml:space="preserve">  </v>
      </c>
      <c r="I133" s="128"/>
    </row>
    <row r="134" spans="1:9" s="28" customFormat="1" ht="13" x14ac:dyDescent="0.25">
      <c r="A134" s="20"/>
      <c r="B134" s="172"/>
      <c r="C134" s="126"/>
      <c r="D134" s="130"/>
      <c r="E134" s="96"/>
      <c r="F134" s="41"/>
      <c r="G134" s="42" t="str">
        <f t="shared" si="19"/>
        <v xml:space="preserve">  </v>
      </c>
      <c r="I134" s="128"/>
    </row>
    <row r="135" spans="1:9" s="28" customFormat="1" ht="13" x14ac:dyDescent="0.25">
      <c r="A135" s="20" t="s">
        <v>141</v>
      </c>
      <c r="B135" s="5" t="s">
        <v>213</v>
      </c>
      <c r="C135" s="126" t="s">
        <v>165</v>
      </c>
      <c r="D135" s="130" t="s">
        <v>32</v>
      </c>
      <c r="E135" s="96">
        <v>1</v>
      </c>
      <c r="F135" s="41"/>
      <c r="G135" s="42" t="str">
        <f t="shared" si="19"/>
        <v xml:space="preserve">  </v>
      </c>
      <c r="I135" s="128"/>
    </row>
    <row r="136" spans="1:9" s="28" customFormat="1" ht="13" x14ac:dyDescent="0.25">
      <c r="A136" s="20"/>
      <c r="B136" s="169" t="s">
        <v>214</v>
      </c>
      <c r="C136" s="126"/>
      <c r="D136" s="130"/>
      <c r="E136" s="96"/>
      <c r="F136" s="41"/>
      <c r="G136" s="42" t="str">
        <f t="shared" si="19"/>
        <v xml:space="preserve">  </v>
      </c>
      <c r="I136" s="128"/>
    </row>
    <row r="137" spans="1:9" s="28" customFormat="1" ht="13" x14ac:dyDescent="0.25">
      <c r="A137" s="20"/>
      <c r="B137" s="172"/>
      <c r="C137" s="126"/>
      <c r="D137" s="130"/>
      <c r="E137" s="96"/>
      <c r="F137" s="41"/>
      <c r="G137" s="42" t="str">
        <f t="shared" si="19"/>
        <v xml:space="preserve">  </v>
      </c>
      <c r="I137" s="128"/>
    </row>
    <row r="138" spans="1:9" s="28" customFormat="1" ht="13" x14ac:dyDescent="0.25">
      <c r="A138" s="20" t="s">
        <v>142</v>
      </c>
      <c r="B138" s="5" t="s">
        <v>215</v>
      </c>
      <c r="C138" s="126" t="s">
        <v>165</v>
      </c>
      <c r="D138" s="130" t="s">
        <v>32</v>
      </c>
      <c r="E138" s="96">
        <v>1</v>
      </c>
      <c r="F138" s="41"/>
      <c r="G138" s="42" t="str">
        <f t="shared" si="19"/>
        <v xml:space="preserve">  </v>
      </c>
      <c r="I138" s="128"/>
    </row>
    <row r="139" spans="1:9" s="28" customFormat="1" ht="13" x14ac:dyDescent="0.25">
      <c r="A139" s="20"/>
      <c r="B139" s="169" t="s">
        <v>216</v>
      </c>
      <c r="C139" s="126"/>
      <c r="D139" s="130"/>
      <c r="E139" s="96"/>
      <c r="F139" s="41"/>
      <c r="G139" s="42" t="str">
        <f t="shared" si="19"/>
        <v xml:space="preserve">  </v>
      </c>
      <c r="I139" s="128"/>
    </row>
    <row r="140" spans="1:9" s="28" customFormat="1" ht="13" x14ac:dyDescent="0.25">
      <c r="A140" s="20"/>
      <c r="B140" s="169"/>
      <c r="C140" s="126"/>
      <c r="D140" s="130"/>
      <c r="E140" s="96"/>
      <c r="F140" s="41"/>
      <c r="G140" s="42"/>
      <c r="I140" s="128"/>
    </row>
    <row r="141" spans="1:9" s="28" customFormat="1" ht="49.5" customHeight="1" x14ac:dyDescent="0.25">
      <c r="A141" s="20"/>
      <c r="B141" s="173" t="s">
        <v>146</v>
      </c>
      <c r="C141" s="125"/>
      <c r="D141" s="14"/>
      <c r="E141" s="98"/>
      <c r="F141" s="76"/>
      <c r="G141" s="42" t="str">
        <f t="shared" ref="G141:G147" si="21">IF(OR(E141=0,F141=0),"  ",SUM(E141*F141))</f>
        <v xml:space="preserve">  </v>
      </c>
      <c r="I141" s="128"/>
    </row>
    <row r="142" spans="1:9" s="28" customFormat="1" ht="13" x14ac:dyDescent="0.25">
      <c r="A142" s="20"/>
      <c r="B142" s="172" t="s">
        <v>126</v>
      </c>
      <c r="C142" s="126" t="s">
        <v>165</v>
      </c>
      <c r="D142" s="14" t="s">
        <v>33</v>
      </c>
      <c r="E142" s="98">
        <v>1</v>
      </c>
      <c r="F142" s="76"/>
      <c r="G142" s="42" t="str">
        <f t="shared" si="21"/>
        <v xml:space="preserve">  </v>
      </c>
      <c r="I142" s="128"/>
    </row>
    <row r="143" spans="1:9" s="28" customFormat="1" ht="13" x14ac:dyDescent="0.25">
      <c r="A143" s="20"/>
      <c r="B143" s="172" t="s">
        <v>118</v>
      </c>
      <c r="C143" s="126" t="s">
        <v>165</v>
      </c>
      <c r="D143" s="14" t="s">
        <v>33</v>
      </c>
      <c r="E143" s="98">
        <v>7</v>
      </c>
      <c r="F143" s="76"/>
      <c r="G143" s="42" t="str">
        <f t="shared" ref="G143" si="22">IF(OR(E143=0,F143=0),"  ",SUM(E143*F143))</f>
        <v xml:space="preserve">  </v>
      </c>
      <c r="I143" s="128"/>
    </row>
    <row r="144" spans="1:9" s="28" customFormat="1" ht="13" x14ac:dyDescent="0.25">
      <c r="A144" s="20"/>
      <c r="B144" s="172" t="s">
        <v>145</v>
      </c>
      <c r="C144" s="126" t="s">
        <v>165</v>
      </c>
      <c r="D144" s="126" t="s">
        <v>32</v>
      </c>
      <c r="E144" s="96">
        <v>2</v>
      </c>
      <c r="F144" s="41"/>
      <c r="G144" s="42" t="str">
        <f t="shared" si="21"/>
        <v xml:space="preserve">  </v>
      </c>
      <c r="I144" s="128"/>
    </row>
    <row r="145" spans="1:9" s="28" customFormat="1" ht="13" x14ac:dyDescent="0.25">
      <c r="A145" s="20"/>
      <c r="B145" s="176"/>
      <c r="C145" s="126"/>
      <c r="D145" s="126"/>
      <c r="E145" s="96"/>
      <c r="F145" s="41"/>
      <c r="G145" s="42" t="str">
        <f t="shared" si="21"/>
        <v xml:space="preserve">  </v>
      </c>
      <c r="I145" s="128"/>
    </row>
    <row r="146" spans="1:9" s="28" customFormat="1" ht="13" x14ac:dyDescent="0.25">
      <c r="A146" s="57"/>
      <c r="B146" s="58" t="s">
        <v>250</v>
      </c>
      <c r="C146" s="82"/>
      <c r="D146" s="59"/>
      <c r="E146" s="97"/>
      <c r="F146" s="60"/>
      <c r="G146" s="60"/>
      <c r="I146" s="128"/>
    </row>
    <row r="147" spans="1:9" s="28" customFormat="1" ht="13" x14ac:dyDescent="0.25">
      <c r="A147" s="20"/>
      <c r="B147" s="124"/>
      <c r="C147" s="126"/>
      <c r="D147" s="126"/>
      <c r="E147" s="96"/>
      <c r="F147" s="41"/>
      <c r="G147" s="42" t="str">
        <f t="shared" si="21"/>
        <v xml:space="preserve">  </v>
      </c>
      <c r="I147" s="128"/>
    </row>
    <row r="148" spans="1:9" s="28" customFormat="1" ht="13" x14ac:dyDescent="0.25">
      <c r="A148" s="20" t="s">
        <v>218</v>
      </c>
      <c r="B148" s="5" t="s">
        <v>229</v>
      </c>
      <c r="C148" s="126" t="s">
        <v>221</v>
      </c>
      <c r="D148" s="160" t="s">
        <v>19</v>
      </c>
      <c r="E148" s="96">
        <v>2</v>
      </c>
      <c r="F148" s="41"/>
      <c r="G148" s="42" t="str">
        <f t="shared" ref="G148:G149" si="23">IF(OR(E148=0,F148=0),"  ",IF(F148="stávající",0,SUM(E148*F148)))</f>
        <v xml:space="preserve">  </v>
      </c>
      <c r="I148" s="128"/>
    </row>
    <row r="149" spans="1:9" s="28" customFormat="1" ht="117" x14ac:dyDescent="0.25">
      <c r="A149" s="144" t="s">
        <v>253</v>
      </c>
      <c r="B149" s="124" t="s">
        <v>230</v>
      </c>
      <c r="C149" s="125"/>
      <c r="D149" s="160"/>
      <c r="E149" s="96"/>
      <c r="F149" s="41"/>
      <c r="G149" s="42" t="str">
        <f t="shared" si="23"/>
        <v xml:space="preserve">  </v>
      </c>
      <c r="I149" s="128"/>
    </row>
    <row r="150" spans="1:9" s="28" customFormat="1" ht="13" x14ac:dyDescent="0.25">
      <c r="A150" s="20"/>
      <c r="B150" s="35"/>
      <c r="C150" s="126"/>
      <c r="D150" s="130"/>
      <c r="E150" s="96"/>
      <c r="F150" s="41"/>
      <c r="G150" s="42"/>
      <c r="I150" s="128"/>
    </row>
    <row r="151" spans="1:9" s="28" customFormat="1" ht="25" x14ac:dyDescent="0.25">
      <c r="A151" s="20" t="s">
        <v>219</v>
      </c>
      <c r="B151" s="167" t="s">
        <v>209</v>
      </c>
      <c r="C151" s="126" t="s">
        <v>222</v>
      </c>
      <c r="D151" s="160" t="s">
        <v>19</v>
      </c>
      <c r="E151" s="96">
        <v>10</v>
      </c>
      <c r="F151" s="41"/>
      <c r="G151" s="42" t="str">
        <f t="shared" ref="G151" si="24">IF(OR(E151=0,F151=0),"  ",IF(F151="stávající",0,SUM(E151*F151)))</f>
        <v xml:space="preserve">  </v>
      </c>
      <c r="I151" s="128"/>
    </row>
    <row r="152" spans="1:9" s="28" customFormat="1" ht="125" x14ac:dyDescent="0.25">
      <c r="A152" s="144" t="s">
        <v>272</v>
      </c>
      <c r="B152" s="168" t="s">
        <v>212</v>
      </c>
      <c r="C152" s="126"/>
      <c r="D152" s="130"/>
      <c r="E152" s="96"/>
      <c r="F152" s="41"/>
      <c r="G152" s="42"/>
      <c r="I152" s="128"/>
    </row>
    <row r="153" spans="1:9" s="28" customFormat="1" ht="13" x14ac:dyDescent="0.25">
      <c r="A153" s="20"/>
      <c r="B153" s="169"/>
      <c r="C153" s="126"/>
      <c r="D153" s="130"/>
      <c r="E153" s="96"/>
      <c r="F153" s="41"/>
      <c r="G153" s="42"/>
      <c r="I153" s="128"/>
    </row>
    <row r="154" spans="1:9" s="28" customFormat="1" ht="15.5" x14ac:dyDescent="0.25">
      <c r="A154" s="20" t="s">
        <v>223</v>
      </c>
      <c r="B154" s="167" t="s">
        <v>209</v>
      </c>
      <c r="C154" s="126" t="s">
        <v>243</v>
      </c>
      <c r="D154" s="130" t="s">
        <v>32</v>
      </c>
      <c r="E154" s="96">
        <v>1</v>
      </c>
      <c r="F154" s="41"/>
      <c r="G154" s="42" t="str">
        <f t="shared" ref="G154" si="25">IF(OR(E154=0,F154=0),"  ",SUM(E154*F154))</f>
        <v xml:space="preserve">  </v>
      </c>
      <c r="I154" s="128"/>
    </row>
    <row r="155" spans="1:9" s="28" customFormat="1" ht="70" x14ac:dyDescent="0.25">
      <c r="A155" s="144" t="s">
        <v>261</v>
      </c>
      <c r="B155" s="168" t="s">
        <v>211</v>
      </c>
      <c r="C155" s="126"/>
      <c r="D155" s="130"/>
      <c r="E155" s="96"/>
      <c r="F155" s="41"/>
      <c r="G155" s="42"/>
      <c r="I155" s="128"/>
    </row>
    <row r="156" spans="1:9" s="28" customFormat="1" ht="13" x14ac:dyDescent="0.25">
      <c r="A156" s="20"/>
      <c r="B156" s="169"/>
      <c r="C156" s="126"/>
      <c r="D156" s="130"/>
      <c r="E156" s="96"/>
      <c r="F156" s="41"/>
      <c r="G156" s="42"/>
      <c r="I156" s="128"/>
    </row>
    <row r="157" spans="1:9" s="28" customFormat="1" ht="15.5" x14ac:dyDescent="0.25">
      <c r="A157" s="20" t="s">
        <v>225</v>
      </c>
      <c r="B157" s="167" t="s">
        <v>209</v>
      </c>
      <c r="C157" s="126" t="s">
        <v>152</v>
      </c>
      <c r="D157" s="130" t="s">
        <v>32</v>
      </c>
      <c r="E157" s="96">
        <v>3</v>
      </c>
      <c r="F157" s="41"/>
      <c r="G157" s="42" t="str">
        <f t="shared" ref="G157" si="26">IF(OR(E157=0,F157=0),"  ",SUM(E157*F157))</f>
        <v xml:space="preserve">  </v>
      </c>
      <c r="I157" s="128"/>
    </row>
    <row r="158" spans="1:9" s="28" customFormat="1" ht="70" x14ac:dyDescent="0.25">
      <c r="A158" s="144" t="s">
        <v>276</v>
      </c>
      <c r="B158" s="168" t="s">
        <v>224</v>
      </c>
      <c r="C158" s="126"/>
      <c r="D158" s="130"/>
      <c r="E158" s="96"/>
      <c r="F158" s="41"/>
      <c r="G158" s="42"/>
      <c r="I158" s="128"/>
    </row>
    <row r="159" spans="1:9" s="28" customFormat="1" ht="13" x14ac:dyDescent="0.25">
      <c r="A159" s="20"/>
      <c r="B159" s="169"/>
      <c r="C159" s="126"/>
      <c r="D159" s="130"/>
      <c r="E159" s="96"/>
      <c r="F159" s="41"/>
      <c r="G159" s="42"/>
      <c r="I159" s="128"/>
    </row>
    <row r="160" spans="1:9" s="28" customFormat="1" ht="13" x14ac:dyDescent="0.25">
      <c r="A160" s="20" t="s">
        <v>226</v>
      </c>
      <c r="B160" s="170" t="s">
        <v>227</v>
      </c>
      <c r="C160" s="126" t="s">
        <v>221</v>
      </c>
      <c r="D160" s="134" t="s">
        <v>19</v>
      </c>
      <c r="E160" s="96">
        <v>2</v>
      </c>
      <c r="F160" s="99"/>
      <c r="G160" s="42" t="str">
        <f t="shared" ref="G160:G161" si="27">IF(OR(E160=0,F160=0),"  ",SUM(E160*F160))</f>
        <v xml:space="preserve">  </v>
      </c>
      <c r="I160" s="128"/>
    </row>
    <row r="161" spans="1:9" s="28" customFormat="1" ht="37.5" x14ac:dyDescent="0.25">
      <c r="A161" s="20"/>
      <c r="B161" s="169" t="s">
        <v>228</v>
      </c>
      <c r="C161" s="126"/>
      <c r="D161" s="14"/>
      <c r="E161" s="98"/>
      <c r="F161" s="76"/>
      <c r="G161" s="42" t="str">
        <f t="shared" si="27"/>
        <v xml:space="preserve">  </v>
      </c>
      <c r="I161" s="128"/>
    </row>
    <row r="162" spans="1:9" s="28" customFormat="1" ht="13" x14ac:dyDescent="0.25">
      <c r="A162" s="20"/>
      <c r="B162" s="35"/>
      <c r="C162" s="126"/>
      <c r="D162" s="130"/>
      <c r="E162" s="96"/>
      <c r="F162" s="41"/>
      <c r="G162" s="42"/>
      <c r="I162" s="128"/>
    </row>
    <row r="163" spans="1:9" s="28" customFormat="1" ht="13" x14ac:dyDescent="0.25">
      <c r="A163" s="20" t="s">
        <v>231</v>
      </c>
      <c r="B163" s="5" t="s">
        <v>193</v>
      </c>
      <c r="C163" s="126" t="s">
        <v>166</v>
      </c>
      <c r="D163" s="130" t="s">
        <v>32</v>
      </c>
      <c r="E163" s="98">
        <v>11</v>
      </c>
      <c r="F163" s="76"/>
      <c r="G163" s="42" t="str">
        <f t="shared" ref="G163:G164" si="28">IF(OR(E163=0,F163=0),"  ",SUM(E163*F163))</f>
        <v xml:space="preserve">  </v>
      </c>
      <c r="I163" s="128"/>
    </row>
    <row r="164" spans="1:9" s="28" customFormat="1" ht="13" x14ac:dyDescent="0.25">
      <c r="A164" s="20"/>
      <c r="B164" s="166" t="s">
        <v>194</v>
      </c>
      <c r="C164" s="126"/>
      <c r="D164" s="14"/>
      <c r="E164" s="98"/>
      <c r="F164" s="76"/>
      <c r="G164" s="42" t="str">
        <f t="shared" si="28"/>
        <v xml:space="preserve">  </v>
      </c>
      <c r="I164" s="128"/>
    </row>
    <row r="165" spans="1:9" s="28" customFormat="1" ht="13" x14ac:dyDescent="0.25">
      <c r="A165" s="20"/>
      <c r="B165" s="35"/>
      <c r="C165" s="126"/>
      <c r="D165" s="130"/>
      <c r="E165" s="96"/>
      <c r="F165" s="41"/>
      <c r="G165" s="42"/>
      <c r="I165" s="128"/>
    </row>
    <row r="166" spans="1:9" s="28" customFormat="1" ht="13" x14ac:dyDescent="0.25">
      <c r="A166" s="20" t="s">
        <v>232</v>
      </c>
      <c r="B166" s="5" t="s">
        <v>234</v>
      </c>
      <c r="C166" s="126" t="s">
        <v>166</v>
      </c>
      <c r="D166" s="130" t="s">
        <v>32</v>
      </c>
      <c r="E166" s="98">
        <v>5</v>
      </c>
      <c r="F166" s="76"/>
      <c r="G166" s="42" t="str">
        <f t="shared" ref="G166:G167" si="29">IF(OR(E166=0,F166=0),"  ",SUM(E166*F166))</f>
        <v xml:space="preserve">  </v>
      </c>
      <c r="I166" s="128"/>
    </row>
    <row r="167" spans="1:9" s="28" customFormat="1" ht="13" x14ac:dyDescent="0.25">
      <c r="A167" s="20"/>
      <c r="B167" s="166" t="s">
        <v>235</v>
      </c>
      <c r="C167" s="126"/>
      <c r="D167" s="14"/>
      <c r="E167" s="98"/>
      <c r="F167" s="76"/>
      <c r="G167" s="42" t="str">
        <f t="shared" si="29"/>
        <v xml:space="preserve">  </v>
      </c>
      <c r="I167" s="128"/>
    </row>
    <row r="168" spans="1:9" s="28" customFormat="1" ht="13" x14ac:dyDescent="0.25">
      <c r="A168" s="20"/>
      <c r="B168" s="35"/>
      <c r="C168" s="126"/>
      <c r="D168" s="130"/>
      <c r="E168" s="96"/>
      <c r="F168" s="41"/>
      <c r="G168" s="42"/>
      <c r="I168" s="128"/>
    </row>
    <row r="169" spans="1:9" s="28" customFormat="1" ht="13" x14ac:dyDescent="0.25">
      <c r="A169" s="20" t="s">
        <v>233</v>
      </c>
      <c r="B169" s="5" t="s">
        <v>236</v>
      </c>
      <c r="C169" s="126" t="s">
        <v>166</v>
      </c>
      <c r="D169" s="130" t="s">
        <v>32</v>
      </c>
      <c r="E169" s="98">
        <v>2</v>
      </c>
      <c r="F169" s="76"/>
      <c r="G169" s="42" t="str">
        <f t="shared" ref="G169:G170" si="30">IF(OR(E169=0,F169=0),"  ",SUM(E169*F169))</f>
        <v xml:space="preserve">  </v>
      </c>
      <c r="I169" s="128"/>
    </row>
    <row r="170" spans="1:9" s="28" customFormat="1" ht="13" x14ac:dyDescent="0.25">
      <c r="A170" s="20"/>
      <c r="B170" s="166" t="s">
        <v>237</v>
      </c>
      <c r="C170" s="126"/>
      <c r="D170" s="14"/>
      <c r="E170" s="98"/>
      <c r="F170" s="76"/>
      <c r="G170" s="42" t="str">
        <f t="shared" si="30"/>
        <v xml:space="preserve">  </v>
      </c>
      <c r="I170" s="128"/>
    </row>
    <row r="171" spans="1:9" s="28" customFormat="1" ht="13" x14ac:dyDescent="0.25">
      <c r="A171" s="20"/>
      <c r="B171" s="35"/>
      <c r="C171" s="126"/>
      <c r="D171" s="130"/>
      <c r="E171" s="96"/>
      <c r="F171" s="41"/>
      <c r="G171" s="42"/>
      <c r="I171" s="128"/>
    </row>
    <row r="172" spans="1:9" s="28" customFormat="1" ht="13" x14ac:dyDescent="0.25">
      <c r="A172" s="20" t="s">
        <v>238</v>
      </c>
      <c r="B172" s="5" t="s">
        <v>264</v>
      </c>
      <c r="C172" s="126" t="s">
        <v>266</v>
      </c>
      <c r="D172" s="126" t="s">
        <v>19</v>
      </c>
      <c r="E172" s="96">
        <v>4</v>
      </c>
      <c r="F172" s="41"/>
      <c r="G172" s="42" t="str">
        <f t="shared" ref="G172:G173" si="31">IF(OR(E172=0,F172=0),"  ",IF(F172="stávající",0,SUM(E172*F172)))</f>
        <v xml:space="preserve">  </v>
      </c>
      <c r="I172" s="128"/>
    </row>
    <row r="173" spans="1:9" s="28" customFormat="1" ht="25" x14ac:dyDescent="0.25">
      <c r="A173" s="20"/>
      <c r="B173" s="35" t="s">
        <v>265</v>
      </c>
      <c r="C173" s="126"/>
      <c r="D173" s="134"/>
      <c r="E173" s="96"/>
      <c r="F173" s="41"/>
      <c r="G173" s="42" t="str">
        <f t="shared" si="31"/>
        <v xml:space="preserve">  </v>
      </c>
      <c r="I173" s="128"/>
    </row>
    <row r="174" spans="1:9" s="28" customFormat="1" ht="13" x14ac:dyDescent="0.25">
      <c r="A174" s="20"/>
      <c r="B174" s="35"/>
      <c r="C174" s="126"/>
      <c r="D174" s="134"/>
      <c r="E174" s="96"/>
      <c r="F174" s="41"/>
      <c r="G174" s="42"/>
      <c r="I174" s="128"/>
    </row>
    <row r="175" spans="1:9" s="28" customFormat="1" ht="13" x14ac:dyDescent="0.25">
      <c r="A175" s="20" t="s">
        <v>254</v>
      </c>
      <c r="B175" s="5" t="s">
        <v>256</v>
      </c>
      <c r="C175" s="126" t="s">
        <v>243</v>
      </c>
      <c r="D175" s="160" t="s">
        <v>19</v>
      </c>
      <c r="E175" s="96">
        <v>1</v>
      </c>
      <c r="F175" s="41"/>
      <c r="G175" s="42" t="str">
        <f t="shared" ref="G175:G176" si="32">IF(OR(E175=0,F175=0),"  ",IF(F175="stávající",0,SUM(E175*F175)))</f>
        <v xml:space="preserve">  </v>
      </c>
      <c r="I175" s="128"/>
    </row>
    <row r="176" spans="1:9" s="28" customFormat="1" ht="117" x14ac:dyDescent="0.25">
      <c r="A176" s="144" t="s">
        <v>255</v>
      </c>
      <c r="B176" s="124" t="s">
        <v>257</v>
      </c>
      <c r="C176" s="125"/>
      <c r="D176" s="160"/>
      <c r="E176" s="96"/>
      <c r="F176" s="41"/>
      <c r="G176" s="42" t="str">
        <f t="shared" si="32"/>
        <v xml:space="preserve">  </v>
      </c>
      <c r="I176" s="128"/>
    </row>
    <row r="177" spans="1:9" s="28" customFormat="1" ht="13" x14ac:dyDescent="0.25">
      <c r="A177" s="20"/>
      <c r="B177" s="35"/>
      <c r="C177" s="126"/>
      <c r="D177" s="134"/>
      <c r="E177" s="96"/>
      <c r="F177" s="41"/>
      <c r="G177" s="42"/>
      <c r="I177" s="128"/>
    </row>
    <row r="178" spans="1:9" s="28" customFormat="1" ht="15.5" x14ac:dyDescent="0.25">
      <c r="A178" s="20" t="s">
        <v>258</v>
      </c>
      <c r="B178" s="167" t="s">
        <v>209</v>
      </c>
      <c r="C178" s="126" t="s">
        <v>152</v>
      </c>
      <c r="D178" s="130" t="s">
        <v>32</v>
      </c>
      <c r="E178" s="96">
        <v>1</v>
      </c>
      <c r="F178" s="41"/>
      <c r="G178" s="42" t="str">
        <f>IF(OR(E178=0,F178=0),"  ",SUM(E178*F178))</f>
        <v xml:space="preserve">  </v>
      </c>
      <c r="I178" s="128"/>
    </row>
    <row r="179" spans="1:9" s="28" customFormat="1" ht="70" x14ac:dyDescent="0.25">
      <c r="A179" s="144" t="s">
        <v>259</v>
      </c>
      <c r="B179" s="168" t="s">
        <v>260</v>
      </c>
      <c r="C179" s="126"/>
      <c r="D179" s="134"/>
      <c r="E179" s="96"/>
      <c r="F179" s="41"/>
      <c r="G179" s="42"/>
      <c r="I179" s="128"/>
    </row>
    <row r="180" spans="1:9" s="28" customFormat="1" ht="13" x14ac:dyDescent="0.25">
      <c r="A180" s="20"/>
      <c r="B180" s="169"/>
      <c r="C180" s="126"/>
      <c r="D180" s="134"/>
      <c r="E180" s="96"/>
      <c r="F180" s="41"/>
      <c r="G180" s="42"/>
      <c r="I180" s="128"/>
    </row>
    <row r="181" spans="1:9" s="28" customFormat="1" ht="13" x14ac:dyDescent="0.25">
      <c r="A181" s="20" t="s">
        <v>263</v>
      </c>
      <c r="B181" s="5" t="s">
        <v>239</v>
      </c>
      <c r="C181" s="126" t="s">
        <v>262</v>
      </c>
      <c r="D181" s="126" t="s">
        <v>19</v>
      </c>
      <c r="E181" s="96">
        <v>2</v>
      </c>
      <c r="F181" s="41"/>
      <c r="G181" s="42" t="str">
        <f t="shared" ref="G181:G182" si="33">IF(OR(E181=0,F181=0),"  ",IF(F181="stávající",0,SUM(E181*F181)))</f>
        <v xml:space="preserve">  </v>
      </c>
      <c r="I181" s="128"/>
    </row>
    <row r="182" spans="1:9" s="28" customFormat="1" ht="25" x14ac:dyDescent="0.25">
      <c r="A182" s="20"/>
      <c r="B182" s="35" t="s">
        <v>240</v>
      </c>
      <c r="C182" s="126"/>
      <c r="D182" s="134"/>
      <c r="E182" s="96"/>
      <c r="F182" s="41"/>
      <c r="G182" s="42" t="str">
        <f t="shared" si="33"/>
        <v xml:space="preserve">  </v>
      </c>
      <c r="I182" s="128"/>
    </row>
    <row r="183" spans="1:9" s="28" customFormat="1" ht="13" x14ac:dyDescent="0.25">
      <c r="A183" s="20"/>
      <c r="B183" s="35"/>
      <c r="C183" s="126"/>
      <c r="D183" s="134"/>
      <c r="E183" s="96"/>
      <c r="F183" s="41"/>
      <c r="G183" s="42"/>
      <c r="I183" s="128"/>
    </row>
    <row r="184" spans="1:9" s="28" customFormat="1" ht="13" x14ac:dyDescent="0.25">
      <c r="A184" s="20" t="s">
        <v>267</v>
      </c>
      <c r="B184" s="34" t="s">
        <v>187</v>
      </c>
      <c r="C184" s="126" t="s">
        <v>243</v>
      </c>
      <c r="D184" s="134" t="s">
        <v>19</v>
      </c>
      <c r="E184" s="96">
        <v>1</v>
      </c>
      <c r="F184" s="99"/>
      <c r="G184" s="42" t="str">
        <f t="shared" ref="G184:G185" si="34">IF(OR(E184=0,F184=0),"  ",SUM(E184*F184))</f>
        <v xml:space="preserve">  </v>
      </c>
      <c r="I184" s="128"/>
    </row>
    <row r="185" spans="1:9" s="28" customFormat="1" ht="37.5" x14ac:dyDescent="0.25">
      <c r="A185" s="20"/>
      <c r="B185" s="35" t="s">
        <v>188</v>
      </c>
      <c r="C185" s="126"/>
      <c r="D185" s="14"/>
      <c r="E185" s="98"/>
      <c r="F185" s="76"/>
      <c r="G185" s="42" t="str">
        <f t="shared" si="34"/>
        <v xml:space="preserve">  </v>
      </c>
      <c r="I185" s="128"/>
    </row>
    <row r="186" spans="1:9" s="28" customFormat="1" ht="13" x14ac:dyDescent="0.25">
      <c r="A186" s="20"/>
      <c r="B186" s="35"/>
      <c r="C186" s="126"/>
      <c r="D186" s="130"/>
      <c r="E186" s="96"/>
      <c r="F186" s="41"/>
      <c r="G186" s="42"/>
      <c r="I186" s="128"/>
    </row>
    <row r="187" spans="1:9" s="28" customFormat="1" ht="13" x14ac:dyDescent="0.25">
      <c r="A187" s="20" t="s">
        <v>277</v>
      </c>
      <c r="B187" s="34" t="s">
        <v>278</v>
      </c>
      <c r="C187" s="126" t="s">
        <v>266</v>
      </c>
      <c r="D187" s="126" t="s">
        <v>19</v>
      </c>
      <c r="E187" s="96">
        <v>1</v>
      </c>
      <c r="F187" s="41"/>
      <c r="G187" s="42" t="str">
        <f t="shared" ref="G187" si="35">IF(OR(E187=0,F187=0),"  ",IF(F187="stávající",0,SUM(E187*F187)))</f>
        <v xml:space="preserve">  </v>
      </c>
      <c r="I187" s="128"/>
    </row>
    <row r="188" spans="1:9" s="28" customFormat="1" ht="54" customHeight="1" x14ac:dyDescent="0.25">
      <c r="A188" s="20"/>
      <c r="B188" s="35" t="s">
        <v>279</v>
      </c>
      <c r="C188" s="126"/>
      <c r="D188" s="130"/>
      <c r="E188" s="96"/>
      <c r="F188" s="41"/>
      <c r="G188" s="42"/>
      <c r="I188" s="128"/>
    </row>
    <row r="189" spans="1:9" s="28" customFormat="1" ht="13" x14ac:dyDescent="0.25">
      <c r="A189" s="20"/>
      <c r="B189" s="35"/>
      <c r="C189" s="126"/>
      <c r="D189" s="130"/>
      <c r="E189" s="96"/>
      <c r="F189" s="41"/>
      <c r="G189" s="42"/>
      <c r="I189" s="128"/>
    </row>
    <row r="190" spans="1:9" s="28" customFormat="1" ht="51" customHeight="1" x14ac:dyDescent="0.25">
      <c r="A190" s="20"/>
      <c r="B190" s="159" t="s">
        <v>146</v>
      </c>
      <c r="C190" s="125"/>
      <c r="D190" s="14"/>
      <c r="E190" s="98"/>
      <c r="F190" s="76"/>
      <c r="G190" s="42" t="str">
        <f t="shared" ref="G190:G193" si="36">IF(OR(E190=0,F190=0),"  ",SUM(E190*F190))</f>
        <v xml:space="preserve">  </v>
      </c>
      <c r="I190" s="128"/>
    </row>
    <row r="191" spans="1:9" s="28" customFormat="1" ht="13" x14ac:dyDescent="0.25">
      <c r="A191" s="20"/>
      <c r="B191" s="124" t="s">
        <v>122</v>
      </c>
      <c r="C191" s="126" t="s">
        <v>243</v>
      </c>
      <c r="D191" s="14" t="s">
        <v>33</v>
      </c>
      <c r="E191" s="98">
        <v>4</v>
      </c>
      <c r="F191" s="76"/>
      <c r="G191" s="42" t="str">
        <f t="shared" ref="G191" si="37">IF(OR(E191=0,F191=0),"  ",SUM(E191*F191))</f>
        <v xml:space="preserve">  </v>
      </c>
      <c r="I191" s="128"/>
    </row>
    <row r="192" spans="1:9" s="28" customFormat="1" ht="25" x14ac:dyDescent="0.25">
      <c r="A192" s="20"/>
      <c r="B192" s="124" t="s">
        <v>126</v>
      </c>
      <c r="C192" s="126" t="s">
        <v>241</v>
      </c>
      <c r="D192" s="14" t="s">
        <v>33</v>
      </c>
      <c r="E192" s="98">
        <v>33</v>
      </c>
      <c r="F192" s="76"/>
      <c r="G192" s="42" t="str">
        <f t="shared" si="36"/>
        <v xml:space="preserve">  </v>
      </c>
      <c r="I192" s="128"/>
    </row>
    <row r="193" spans="1:9" s="28" customFormat="1" ht="13" x14ac:dyDescent="0.25">
      <c r="A193" s="20"/>
      <c r="B193" s="124" t="s">
        <v>118</v>
      </c>
      <c r="C193" s="126" t="s">
        <v>221</v>
      </c>
      <c r="D193" s="14" t="s">
        <v>33</v>
      </c>
      <c r="E193" s="98">
        <v>31</v>
      </c>
      <c r="F193" s="76"/>
      <c r="G193" s="42" t="str">
        <f t="shared" si="36"/>
        <v xml:space="preserve">  </v>
      </c>
      <c r="I193" s="128"/>
    </row>
    <row r="194" spans="1:9" s="28" customFormat="1" ht="25" x14ac:dyDescent="0.25">
      <c r="A194" s="20"/>
      <c r="B194" s="124" t="s">
        <v>132</v>
      </c>
      <c r="C194" s="126" t="s">
        <v>242</v>
      </c>
      <c r="D194" s="14" t="s">
        <v>33</v>
      </c>
      <c r="E194" s="98">
        <v>10</v>
      </c>
      <c r="F194" s="76"/>
      <c r="G194" s="42" t="str">
        <f t="shared" ref="G194:G197" si="38">IF(OR(E194=0,F194=0),"  ",SUM(E194*F194))</f>
        <v xml:space="preserve">  </v>
      </c>
      <c r="I194" s="128"/>
    </row>
    <row r="195" spans="1:9" s="28" customFormat="1" ht="13" x14ac:dyDescent="0.25">
      <c r="A195" s="20"/>
      <c r="B195" s="124" t="s">
        <v>144</v>
      </c>
      <c r="C195" s="126" t="s">
        <v>243</v>
      </c>
      <c r="D195" s="126" t="s">
        <v>32</v>
      </c>
      <c r="E195" s="96">
        <v>1</v>
      </c>
      <c r="F195" s="41"/>
      <c r="G195" s="42" t="str">
        <f t="shared" ref="G195" si="39">IF(OR(E195=0,F195=0),"  ",SUM(E195*F195))</f>
        <v xml:space="preserve">  </v>
      </c>
      <c r="I195" s="128"/>
    </row>
    <row r="196" spans="1:9" s="28" customFormat="1" ht="13" x14ac:dyDescent="0.25">
      <c r="A196" s="20"/>
      <c r="B196" s="124" t="s">
        <v>148</v>
      </c>
      <c r="C196" s="126" t="s">
        <v>152</v>
      </c>
      <c r="D196" s="126" t="s">
        <v>32</v>
      </c>
      <c r="E196" s="96">
        <v>3</v>
      </c>
      <c r="F196" s="41"/>
      <c r="G196" s="42" t="str">
        <f t="shared" si="38"/>
        <v xml:space="preserve">  </v>
      </c>
      <c r="I196" s="128"/>
    </row>
    <row r="197" spans="1:9" s="28" customFormat="1" ht="13" x14ac:dyDescent="0.25">
      <c r="A197" s="20"/>
      <c r="B197" s="124" t="s">
        <v>145</v>
      </c>
      <c r="C197" s="126" t="s">
        <v>220</v>
      </c>
      <c r="D197" s="126" t="s">
        <v>32</v>
      </c>
      <c r="E197" s="96">
        <v>6</v>
      </c>
      <c r="F197" s="41"/>
      <c r="G197" s="42" t="str">
        <f t="shared" si="38"/>
        <v xml:space="preserve">  </v>
      </c>
      <c r="I197" s="128"/>
    </row>
    <row r="198" spans="1:9" s="28" customFormat="1" ht="13" x14ac:dyDescent="0.25">
      <c r="A198" s="20"/>
      <c r="B198" s="124" t="s">
        <v>244</v>
      </c>
      <c r="C198" s="126" t="s">
        <v>191</v>
      </c>
      <c r="D198" s="126" t="s">
        <v>32</v>
      </c>
      <c r="E198" s="96">
        <v>2</v>
      </c>
      <c r="F198" s="41"/>
      <c r="G198" s="42" t="str">
        <f t="shared" ref="G198" si="40">IF(OR(E198=0,F198=0),"  ",SUM(E198*F198))</f>
        <v xml:space="preserve">  </v>
      </c>
      <c r="I198" s="128"/>
    </row>
    <row r="199" spans="1:9" s="28" customFormat="1" ht="13" x14ac:dyDescent="0.25">
      <c r="A199" s="20"/>
      <c r="B199" s="124" t="s">
        <v>245</v>
      </c>
      <c r="C199" s="126" t="s">
        <v>191</v>
      </c>
      <c r="D199" s="130" t="s">
        <v>32</v>
      </c>
      <c r="E199" s="96">
        <v>10</v>
      </c>
      <c r="F199" s="41"/>
      <c r="G199" s="42" t="str">
        <f t="shared" ref="G199:G205" si="41">IF(OR(E199=0,F199=0),"  ",SUM(E199*F199))</f>
        <v xml:space="preserve">  </v>
      </c>
      <c r="I199" s="128"/>
    </row>
    <row r="200" spans="1:9" s="28" customFormat="1" ht="13" x14ac:dyDescent="0.25">
      <c r="A200" s="20"/>
      <c r="B200" s="124" t="s">
        <v>268</v>
      </c>
      <c r="C200" s="126" t="s">
        <v>243</v>
      </c>
      <c r="D200" s="130" t="s">
        <v>32</v>
      </c>
      <c r="E200" s="96">
        <v>1</v>
      </c>
      <c r="F200" s="41"/>
      <c r="G200" s="42" t="str">
        <f t="shared" ref="G200:G201" si="42">IF(OR(E200=0,F200=0),"  ",SUM(E200*F200))</f>
        <v xml:space="preserve">  </v>
      </c>
      <c r="I200" s="128"/>
    </row>
    <row r="201" spans="1:9" s="28" customFormat="1" ht="13" x14ac:dyDescent="0.25">
      <c r="A201" s="20"/>
      <c r="B201" s="124" t="s">
        <v>269</v>
      </c>
      <c r="C201" s="126" t="s">
        <v>243</v>
      </c>
      <c r="D201" s="130" t="s">
        <v>32</v>
      </c>
      <c r="E201" s="96">
        <v>1</v>
      </c>
      <c r="F201" s="41"/>
      <c r="G201" s="42" t="str">
        <f t="shared" si="42"/>
        <v xml:space="preserve">  </v>
      </c>
      <c r="I201" s="128"/>
    </row>
    <row r="202" spans="1:9" s="28" customFormat="1" ht="25" x14ac:dyDescent="0.25">
      <c r="A202" s="20"/>
      <c r="B202" s="124" t="s">
        <v>248</v>
      </c>
      <c r="C202" s="126" t="s">
        <v>243</v>
      </c>
      <c r="D202" s="130" t="s">
        <v>32</v>
      </c>
      <c r="E202" s="96">
        <v>1</v>
      </c>
      <c r="F202" s="41"/>
      <c r="G202" s="42" t="str">
        <f t="shared" si="41"/>
        <v xml:space="preserve">  </v>
      </c>
      <c r="I202" s="128"/>
    </row>
    <row r="203" spans="1:9" s="28" customFormat="1" ht="13" x14ac:dyDescent="0.25">
      <c r="A203" s="20"/>
      <c r="B203" s="124" t="s">
        <v>270</v>
      </c>
      <c r="C203" s="126" t="s">
        <v>243</v>
      </c>
      <c r="D203" s="130" t="s">
        <v>32</v>
      </c>
      <c r="E203" s="96">
        <v>1</v>
      </c>
      <c r="F203" s="41"/>
      <c r="G203" s="42" t="str">
        <f t="shared" ref="G203:G204" si="43">IF(OR(E203=0,F203=0),"  ",SUM(E203*F203))</f>
        <v xml:space="preserve">  </v>
      </c>
      <c r="I203" s="128"/>
    </row>
    <row r="204" spans="1:9" s="28" customFormat="1" ht="25" x14ac:dyDescent="0.25">
      <c r="A204" s="20"/>
      <c r="B204" s="124" t="s">
        <v>273</v>
      </c>
      <c r="C204" s="126" t="s">
        <v>241</v>
      </c>
      <c r="D204" s="130" t="s">
        <v>32</v>
      </c>
      <c r="E204" s="96">
        <v>10</v>
      </c>
      <c r="F204" s="41"/>
      <c r="G204" s="42" t="str">
        <f t="shared" si="43"/>
        <v xml:space="preserve">  </v>
      </c>
      <c r="I204" s="128"/>
    </row>
    <row r="205" spans="1:9" s="28" customFormat="1" ht="25" x14ac:dyDescent="0.25">
      <c r="A205" s="20"/>
      <c r="B205" s="124" t="s">
        <v>247</v>
      </c>
      <c r="C205" s="126" t="s">
        <v>220</v>
      </c>
      <c r="D205" s="130" t="s">
        <v>32</v>
      </c>
      <c r="E205" s="96">
        <v>5</v>
      </c>
      <c r="F205" s="41"/>
      <c r="G205" s="42" t="str">
        <f t="shared" si="41"/>
        <v xml:space="preserve">  </v>
      </c>
      <c r="I205" s="128"/>
    </row>
    <row r="206" spans="1:9" s="28" customFormat="1" ht="13" x14ac:dyDescent="0.25">
      <c r="A206" s="20"/>
      <c r="B206" s="124" t="s">
        <v>271</v>
      </c>
      <c r="C206" s="126" t="s">
        <v>243</v>
      </c>
      <c r="D206" s="130" t="s">
        <v>32</v>
      </c>
      <c r="E206" s="96">
        <v>1</v>
      </c>
      <c r="F206" s="41"/>
      <c r="G206" s="42" t="str">
        <f t="shared" ref="G206" si="44">IF(OR(E206=0,F206=0),"  ",SUM(E206*F206))</f>
        <v xml:space="preserve">  </v>
      </c>
      <c r="I206" s="128"/>
    </row>
    <row r="207" spans="1:9" s="28" customFormat="1" ht="25" x14ac:dyDescent="0.25">
      <c r="A207" s="20"/>
      <c r="B207" s="124" t="s">
        <v>246</v>
      </c>
      <c r="C207" s="126" t="s">
        <v>242</v>
      </c>
      <c r="D207" s="130" t="s">
        <v>32</v>
      </c>
      <c r="E207" s="96">
        <v>2</v>
      </c>
      <c r="F207" s="41"/>
      <c r="G207" s="42" t="str">
        <f t="shared" ref="G207" si="45">IF(OR(E207=0,F207=0),"  ",SUM(E207*F207))</f>
        <v xml:space="preserve">  </v>
      </c>
      <c r="I207" s="128"/>
    </row>
    <row r="208" spans="1:9" s="28" customFormat="1" ht="13" x14ac:dyDescent="0.25">
      <c r="A208" s="20"/>
      <c r="B208" s="124" t="s">
        <v>274</v>
      </c>
      <c r="C208" s="126" t="s">
        <v>152</v>
      </c>
      <c r="D208" s="130" t="s">
        <v>32</v>
      </c>
      <c r="E208" s="96">
        <v>1</v>
      </c>
      <c r="F208" s="41"/>
      <c r="G208" s="42" t="str">
        <f t="shared" ref="G208" si="46">IF(OR(E208=0,F208=0),"  ",SUM(E208*F208))</f>
        <v xml:space="preserve">  </v>
      </c>
      <c r="I208" s="128"/>
    </row>
    <row r="209" spans="1:9" s="28" customFormat="1" ht="13" x14ac:dyDescent="0.25">
      <c r="A209" s="20"/>
      <c r="B209" s="169"/>
      <c r="C209" s="126"/>
      <c r="D209" s="130"/>
      <c r="E209" s="96"/>
      <c r="F209" s="41"/>
      <c r="G209" s="42"/>
      <c r="I209" s="128"/>
    </row>
    <row r="210" spans="1:9" s="28" customFormat="1" ht="13" x14ac:dyDescent="0.25">
      <c r="A210" s="20"/>
      <c r="B210" s="170" t="s">
        <v>149</v>
      </c>
      <c r="C210" s="126"/>
      <c r="D210" s="130"/>
      <c r="E210" s="96"/>
      <c r="F210" s="41"/>
      <c r="G210" s="42"/>
      <c r="I210" s="128"/>
    </row>
    <row r="211" spans="1:9" s="28" customFormat="1" ht="50" x14ac:dyDescent="0.25">
      <c r="A211" s="20"/>
      <c r="B211" s="166" t="s">
        <v>177</v>
      </c>
      <c r="C211" s="126"/>
      <c r="D211" s="160" t="s">
        <v>114</v>
      </c>
      <c r="E211" s="96">
        <v>5</v>
      </c>
      <c r="F211" s="41"/>
      <c r="G211" s="42" t="str">
        <f>IF(OR(E211=0,F211=0),"  ",SUM(E211*F211))</f>
        <v xml:space="preserve">  </v>
      </c>
      <c r="I211" s="128"/>
    </row>
    <row r="212" spans="1:9" s="28" customFormat="1" ht="13" x14ac:dyDescent="0.25">
      <c r="A212" s="20"/>
      <c r="B212" s="166"/>
      <c r="C212" s="126"/>
      <c r="D212" s="160"/>
      <c r="E212" s="96"/>
      <c r="F212" s="41"/>
      <c r="G212" s="42"/>
      <c r="I212" s="128"/>
    </row>
    <row r="213" spans="1:9" s="28" customFormat="1" ht="26" x14ac:dyDescent="0.25">
      <c r="A213" s="20"/>
      <c r="B213" s="170" t="s">
        <v>290</v>
      </c>
      <c r="C213" s="83"/>
      <c r="D213" s="160"/>
      <c r="E213" s="96"/>
      <c r="F213" s="76"/>
      <c r="G213" s="42" t="str">
        <f t="shared" ref="G213:G215" si="47">IF(OR(E213=0,F213=0),"  ",SUM(E213*F213))</f>
        <v xml:space="preserve">  </v>
      </c>
      <c r="I213" s="128"/>
    </row>
    <row r="214" spans="1:9" s="28" customFormat="1" ht="37.5" x14ac:dyDescent="0.25">
      <c r="A214" s="20"/>
      <c r="B214" s="172" t="s">
        <v>289</v>
      </c>
      <c r="C214" s="83"/>
      <c r="D214" s="160" t="s">
        <v>32</v>
      </c>
      <c r="E214" s="96">
        <v>1</v>
      </c>
      <c r="F214" s="76"/>
      <c r="G214" s="42" t="str">
        <f t="shared" si="47"/>
        <v xml:space="preserve">  </v>
      </c>
      <c r="I214" s="128"/>
    </row>
    <row r="215" spans="1:9" s="28" customFormat="1" ht="37.5" x14ac:dyDescent="0.25">
      <c r="A215" s="20"/>
      <c r="B215" s="172" t="s">
        <v>293</v>
      </c>
      <c r="C215" s="83"/>
      <c r="D215" s="160" t="s">
        <v>32</v>
      </c>
      <c r="E215" s="96">
        <v>1</v>
      </c>
      <c r="F215" s="76"/>
      <c r="G215" s="42" t="str">
        <f t="shared" si="47"/>
        <v xml:space="preserve">  </v>
      </c>
      <c r="I215" s="128"/>
    </row>
    <row r="216" spans="1:9" s="28" customFormat="1" ht="45.75" customHeight="1" x14ac:dyDescent="0.25">
      <c r="A216" s="20"/>
      <c r="B216" s="172" t="s">
        <v>283</v>
      </c>
      <c r="C216" s="83"/>
      <c r="D216" s="160" t="s">
        <v>32</v>
      </c>
      <c r="E216" s="96">
        <v>5</v>
      </c>
      <c r="F216" s="76"/>
      <c r="G216" s="42" t="str">
        <f t="shared" ref="G216:G223" si="48">IF(OR(E216=0,F216=0),"  ",SUM(E216*F216))</f>
        <v xml:space="preserve">  </v>
      </c>
      <c r="I216" s="128"/>
    </row>
    <row r="217" spans="1:9" s="28" customFormat="1" ht="42.75" customHeight="1" x14ac:dyDescent="0.25">
      <c r="A217" s="20"/>
      <c r="B217" s="172" t="s">
        <v>284</v>
      </c>
      <c r="C217" s="83"/>
      <c r="D217" s="160" t="s">
        <v>32</v>
      </c>
      <c r="E217" s="96">
        <v>4</v>
      </c>
      <c r="F217" s="76"/>
      <c r="G217" s="42" t="str">
        <f t="shared" si="48"/>
        <v xml:space="preserve">  </v>
      </c>
      <c r="I217" s="128"/>
    </row>
    <row r="218" spans="1:9" s="28" customFormat="1" ht="42" customHeight="1" x14ac:dyDescent="0.25">
      <c r="A218" s="20"/>
      <c r="B218" s="172" t="s">
        <v>285</v>
      </c>
      <c r="C218" s="83"/>
      <c r="D218" s="160" t="s">
        <v>32</v>
      </c>
      <c r="E218" s="96">
        <v>2</v>
      </c>
      <c r="F218" s="76"/>
      <c r="G218" s="42" t="str">
        <f t="shared" si="48"/>
        <v xml:space="preserve">  </v>
      </c>
      <c r="I218" s="128"/>
    </row>
    <row r="219" spans="1:9" s="28" customFormat="1" ht="37.5" x14ac:dyDescent="0.25">
      <c r="A219" s="20"/>
      <c r="B219" s="172" t="s">
        <v>282</v>
      </c>
      <c r="C219" s="83"/>
      <c r="D219" s="160" t="s">
        <v>32</v>
      </c>
      <c r="E219" s="96">
        <v>1</v>
      </c>
      <c r="F219" s="76"/>
      <c r="G219" s="42" t="str">
        <f t="shared" si="48"/>
        <v xml:space="preserve">  </v>
      </c>
      <c r="I219" s="128"/>
    </row>
    <row r="220" spans="1:9" s="28" customFormat="1" ht="37.5" x14ac:dyDescent="0.25">
      <c r="A220" s="20"/>
      <c r="B220" s="172" t="s">
        <v>286</v>
      </c>
      <c r="C220" s="83"/>
      <c r="D220" s="160" t="s">
        <v>32</v>
      </c>
      <c r="E220" s="96">
        <v>10</v>
      </c>
      <c r="F220" s="76"/>
      <c r="G220" s="42" t="str">
        <f t="shared" si="48"/>
        <v xml:space="preserve">  </v>
      </c>
      <c r="I220" s="128"/>
    </row>
    <row r="221" spans="1:9" s="28" customFormat="1" ht="37.5" x14ac:dyDescent="0.25">
      <c r="A221" s="20"/>
      <c r="B221" s="172" t="s">
        <v>287</v>
      </c>
      <c r="C221" s="83"/>
      <c r="D221" s="160" t="s">
        <v>32</v>
      </c>
      <c r="E221" s="96">
        <v>5</v>
      </c>
      <c r="F221" s="76"/>
      <c r="G221" s="42" t="str">
        <f t="shared" si="48"/>
        <v xml:space="preserve">  </v>
      </c>
      <c r="I221" s="128"/>
    </row>
    <row r="222" spans="1:9" s="28" customFormat="1" ht="37.5" x14ac:dyDescent="0.25">
      <c r="A222" s="20"/>
      <c r="B222" s="172" t="s">
        <v>288</v>
      </c>
      <c r="C222" s="83"/>
      <c r="D222" s="160" t="s">
        <v>32</v>
      </c>
      <c r="E222" s="96">
        <v>2</v>
      </c>
      <c r="F222" s="76"/>
      <c r="G222" s="42" t="str">
        <f t="shared" si="48"/>
        <v xml:space="preserve">  </v>
      </c>
      <c r="I222" s="128"/>
    </row>
    <row r="223" spans="1:9" s="28" customFormat="1" ht="13" x14ac:dyDescent="0.25">
      <c r="A223" s="20"/>
      <c r="B223" s="171"/>
      <c r="C223" s="126"/>
      <c r="D223" s="130"/>
      <c r="E223" s="96"/>
      <c r="F223" s="76"/>
      <c r="G223" s="42" t="str">
        <f t="shared" si="48"/>
        <v xml:space="preserve">  </v>
      </c>
      <c r="I223" s="128"/>
    </row>
    <row r="224" spans="1:9" s="28" customFormat="1" ht="13" x14ac:dyDescent="0.25">
      <c r="A224" s="57"/>
      <c r="B224" s="58" t="s">
        <v>251</v>
      </c>
      <c r="C224" s="82"/>
      <c r="D224" s="59"/>
      <c r="E224" s="97"/>
      <c r="F224" s="60"/>
      <c r="G224" s="60"/>
      <c r="I224" s="128"/>
    </row>
    <row r="225" spans="1:9" s="28" customFormat="1" ht="13" x14ac:dyDescent="0.25">
      <c r="A225" s="20"/>
      <c r="B225" s="35"/>
      <c r="C225" s="126"/>
      <c r="D225" s="130"/>
      <c r="E225" s="96"/>
      <c r="F225" s="41"/>
      <c r="G225" s="42"/>
      <c r="I225" s="128"/>
    </row>
    <row r="226" spans="1:9" s="28" customFormat="1" ht="25" x14ac:dyDescent="0.25">
      <c r="A226" s="20" t="s">
        <v>249</v>
      </c>
      <c r="B226" s="34" t="s">
        <v>158</v>
      </c>
      <c r="C226" s="126" t="s">
        <v>222</v>
      </c>
      <c r="D226" s="134" t="s">
        <v>19</v>
      </c>
      <c r="E226" s="96">
        <v>11</v>
      </c>
      <c r="F226" s="99"/>
      <c r="G226" s="42" t="str">
        <f t="shared" ref="G226:G227" si="49">IF(OR(E226=0,F226=0),"  ",SUM(E226*F226))</f>
        <v xml:space="preserve">  </v>
      </c>
      <c r="I226" s="128"/>
    </row>
    <row r="227" spans="1:9" s="28" customFormat="1" ht="64.5" x14ac:dyDescent="0.25">
      <c r="A227" s="144" t="s">
        <v>275</v>
      </c>
      <c r="B227" s="124" t="s">
        <v>159</v>
      </c>
      <c r="C227" s="126"/>
      <c r="D227" s="14"/>
      <c r="E227" s="98"/>
      <c r="F227" s="76"/>
      <c r="G227" s="42" t="str">
        <f t="shared" si="49"/>
        <v xml:space="preserve">  </v>
      </c>
      <c r="I227" s="128"/>
    </row>
    <row r="228" spans="1:9" s="28" customFormat="1" x14ac:dyDescent="0.25">
      <c r="A228" s="144"/>
      <c r="B228" s="124"/>
      <c r="C228" s="126"/>
      <c r="D228" s="14"/>
      <c r="E228" s="96"/>
      <c r="F228" s="41"/>
      <c r="G228" s="42"/>
      <c r="I228" s="128"/>
    </row>
    <row r="229" spans="1:9" s="28" customFormat="1" ht="13" x14ac:dyDescent="0.25">
      <c r="A229" s="57"/>
      <c r="B229" s="58" t="s">
        <v>294</v>
      </c>
      <c r="C229" s="82"/>
      <c r="D229" s="59"/>
      <c r="E229" s="97"/>
      <c r="F229" s="60"/>
      <c r="G229" s="60"/>
      <c r="I229" s="128"/>
    </row>
    <row r="230" spans="1:9" s="28" customFormat="1" x14ac:dyDescent="0.25">
      <c r="A230" s="144"/>
      <c r="B230" s="124"/>
      <c r="C230" s="126"/>
      <c r="D230" s="14"/>
      <c r="E230" s="96"/>
      <c r="F230" s="41"/>
      <c r="G230" s="42"/>
      <c r="I230" s="128"/>
    </row>
    <row r="231" spans="1:9" s="28" customFormat="1" ht="13" x14ac:dyDescent="0.25">
      <c r="A231" s="20" t="s">
        <v>295</v>
      </c>
      <c r="B231" s="213" t="s">
        <v>299</v>
      </c>
      <c r="C231" s="126" t="s">
        <v>152</v>
      </c>
      <c r="D231" s="134" t="s">
        <v>19</v>
      </c>
      <c r="E231" s="96">
        <v>1</v>
      </c>
      <c r="F231" s="76"/>
      <c r="G231" s="42" t="str">
        <f t="shared" ref="G231:G245" si="50">IF(OR(E231=0,F231=0),"  ",SUM(E231*F231))</f>
        <v xml:space="preserve">  </v>
      </c>
      <c r="I231" s="128"/>
    </row>
    <row r="232" spans="1:9" s="28" customFormat="1" ht="53" x14ac:dyDescent="0.25">
      <c r="A232" s="144" t="s">
        <v>296</v>
      </c>
      <c r="B232" s="124" t="s">
        <v>304</v>
      </c>
      <c r="C232" s="135"/>
      <c r="D232" s="135"/>
      <c r="E232" s="137"/>
      <c r="F232" s="49"/>
      <c r="G232" s="42" t="str">
        <f t="shared" si="50"/>
        <v xml:space="preserve">  </v>
      </c>
      <c r="I232" s="128"/>
    </row>
    <row r="233" spans="1:9" s="28" customFormat="1" x14ac:dyDescent="0.25">
      <c r="A233" s="144"/>
      <c r="B233" s="124"/>
      <c r="C233" s="125"/>
      <c r="D233" s="160"/>
      <c r="E233" s="98"/>
      <c r="F233" s="76"/>
      <c r="G233" s="42" t="str">
        <f t="shared" si="50"/>
        <v xml:space="preserve">  </v>
      </c>
      <c r="I233" s="128"/>
    </row>
    <row r="234" spans="1:9" s="28" customFormat="1" ht="13" x14ac:dyDescent="0.25">
      <c r="A234" s="20" t="s">
        <v>297</v>
      </c>
      <c r="B234" s="213" t="s">
        <v>300</v>
      </c>
      <c r="C234" s="126" t="s">
        <v>243</v>
      </c>
      <c r="D234" s="134" t="s">
        <v>19</v>
      </c>
      <c r="E234" s="96">
        <v>1</v>
      </c>
      <c r="F234" s="99"/>
      <c r="G234" s="42" t="str">
        <f t="shared" si="50"/>
        <v xml:space="preserve">  </v>
      </c>
      <c r="I234" s="128"/>
    </row>
    <row r="235" spans="1:9" s="28" customFormat="1" ht="28" x14ac:dyDescent="0.25">
      <c r="A235" s="144" t="s">
        <v>298</v>
      </c>
      <c r="B235" s="124" t="s">
        <v>305</v>
      </c>
      <c r="C235" s="126"/>
      <c r="D235" s="130"/>
      <c r="E235" s="98"/>
      <c r="F235" s="76"/>
      <c r="G235" s="42" t="str">
        <f t="shared" si="50"/>
        <v xml:space="preserve">  </v>
      </c>
      <c r="I235" s="128"/>
    </row>
    <row r="236" spans="1:9" s="28" customFormat="1" x14ac:dyDescent="0.25">
      <c r="A236" s="144"/>
      <c r="B236" s="124"/>
      <c r="C236" s="125"/>
      <c r="D236" s="160"/>
      <c r="E236" s="98"/>
      <c r="F236" s="76"/>
      <c r="G236" s="42" t="str">
        <f t="shared" si="50"/>
        <v xml:space="preserve">  </v>
      </c>
      <c r="I236" s="128"/>
    </row>
    <row r="237" spans="1:9" s="28" customFormat="1" ht="39" x14ac:dyDescent="0.25">
      <c r="A237" s="144"/>
      <c r="B237" s="5" t="s">
        <v>301</v>
      </c>
      <c r="C237" s="125"/>
      <c r="D237" s="75"/>
      <c r="E237" s="98"/>
      <c r="F237" s="76"/>
      <c r="G237" s="42" t="str">
        <f t="shared" si="50"/>
        <v xml:space="preserve">  </v>
      </c>
      <c r="I237" s="128"/>
    </row>
    <row r="238" spans="1:9" s="28" customFormat="1" x14ac:dyDescent="0.25">
      <c r="A238" s="144"/>
      <c r="B238" s="124" t="s">
        <v>302</v>
      </c>
      <c r="C238" s="83"/>
      <c r="D238" s="130" t="s">
        <v>33</v>
      </c>
      <c r="E238" s="98">
        <v>19</v>
      </c>
      <c r="F238" s="76"/>
      <c r="G238" s="42" t="str">
        <f t="shared" si="50"/>
        <v xml:space="preserve">  </v>
      </c>
      <c r="I238" s="128"/>
    </row>
    <row r="239" spans="1:9" s="28" customFormat="1" x14ac:dyDescent="0.25">
      <c r="A239" s="144"/>
      <c r="B239" s="124" t="s">
        <v>303</v>
      </c>
      <c r="C239" s="83"/>
      <c r="D239" s="130" t="s">
        <v>33</v>
      </c>
      <c r="E239" s="98">
        <v>19</v>
      </c>
      <c r="F239" s="76"/>
      <c r="G239" s="42" t="str">
        <f t="shared" si="50"/>
        <v xml:space="preserve">  </v>
      </c>
      <c r="I239" s="128"/>
    </row>
    <row r="240" spans="1:9" s="28" customFormat="1" x14ac:dyDescent="0.25">
      <c r="A240" s="144"/>
      <c r="B240" s="124"/>
      <c r="C240" s="126"/>
      <c r="D240" s="14"/>
      <c r="E240" s="96"/>
      <c r="F240" s="41"/>
      <c r="G240" s="42" t="str">
        <f t="shared" si="50"/>
        <v xml:space="preserve">  </v>
      </c>
      <c r="I240" s="128"/>
    </row>
    <row r="241" spans="1:9" s="28" customFormat="1" ht="26" x14ac:dyDescent="0.25">
      <c r="A241" s="144"/>
      <c r="B241" s="170" t="s">
        <v>290</v>
      </c>
      <c r="C241" s="126"/>
      <c r="D241" s="14"/>
      <c r="E241" s="96"/>
      <c r="F241" s="41"/>
      <c r="G241" s="42" t="str">
        <f t="shared" si="50"/>
        <v xml:space="preserve">  </v>
      </c>
      <c r="I241" s="128"/>
    </row>
    <row r="242" spans="1:9" s="28" customFormat="1" ht="25" x14ac:dyDescent="0.25">
      <c r="A242" s="144"/>
      <c r="B242" s="172" t="s">
        <v>306</v>
      </c>
      <c r="C242" s="83"/>
      <c r="D242" s="160" t="s">
        <v>32</v>
      </c>
      <c r="E242" s="96">
        <v>1</v>
      </c>
      <c r="F242" s="76"/>
      <c r="G242" s="42" t="str">
        <f t="shared" si="50"/>
        <v xml:space="preserve">  </v>
      </c>
      <c r="I242" s="128"/>
    </row>
    <row r="243" spans="1:9" s="28" customFormat="1" ht="25" x14ac:dyDescent="0.25">
      <c r="A243" s="144"/>
      <c r="B243" s="172" t="s">
        <v>307</v>
      </c>
      <c r="C243" s="83"/>
      <c r="D243" s="160" t="s">
        <v>32</v>
      </c>
      <c r="E243" s="96">
        <v>1</v>
      </c>
      <c r="F243" s="76"/>
      <c r="G243" s="42" t="str">
        <f t="shared" si="50"/>
        <v xml:space="preserve">  </v>
      </c>
      <c r="I243" s="128"/>
    </row>
    <row r="244" spans="1:9" s="28" customFormat="1" ht="37.5" x14ac:dyDescent="0.25">
      <c r="A244" s="144"/>
      <c r="B244" s="172" t="s">
        <v>308</v>
      </c>
      <c r="C244" s="83"/>
      <c r="D244" s="160" t="s">
        <v>32</v>
      </c>
      <c r="E244" s="96">
        <v>1</v>
      </c>
      <c r="F244" s="76"/>
      <c r="G244" s="42" t="str">
        <f t="shared" si="50"/>
        <v xml:space="preserve">  </v>
      </c>
      <c r="I244" s="128"/>
    </row>
    <row r="245" spans="1:9" s="28" customFormat="1" ht="13" thickBot="1" x14ac:dyDescent="0.3">
      <c r="A245" s="105"/>
      <c r="B245" s="124"/>
      <c r="C245" s="83"/>
      <c r="D245" s="14"/>
      <c r="E245" s="96"/>
      <c r="F245" s="41"/>
      <c r="G245" s="42" t="str">
        <f t="shared" si="50"/>
        <v xml:space="preserve">  </v>
      </c>
      <c r="I245" s="128"/>
    </row>
    <row r="246" spans="1:9" s="28" customFormat="1" ht="18.75" customHeight="1" thickBot="1" x14ac:dyDescent="0.3">
      <c r="A246" s="51" t="s">
        <v>7</v>
      </c>
      <c r="B246" s="52" t="s">
        <v>143</v>
      </c>
      <c r="C246" s="81"/>
      <c r="D246" s="53"/>
      <c r="E246" s="54"/>
      <c r="F246" s="55"/>
      <c r="G246" s="55"/>
      <c r="I246" s="128"/>
    </row>
    <row r="247" spans="1:9" s="28" customFormat="1" ht="13" x14ac:dyDescent="0.25">
      <c r="A247" s="38"/>
      <c r="B247" s="34"/>
      <c r="C247" s="83"/>
      <c r="D247" s="14"/>
      <c r="E247" s="12"/>
      <c r="F247" s="41"/>
      <c r="G247" s="42" t="str">
        <f t="shared" ref="G247:G253" si="51">IF(OR(E247=0,F247=0),"  ",SUM(E247*F247))</f>
        <v xml:space="preserve">  </v>
      </c>
      <c r="I247" s="128"/>
    </row>
    <row r="248" spans="1:9" s="28" customFormat="1" ht="26" x14ac:dyDescent="0.25">
      <c r="A248" s="38"/>
      <c r="B248" s="34" t="s">
        <v>124</v>
      </c>
      <c r="C248" s="83"/>
      <c r="D248" s="14"/>
      <c r="E248" s="12"/>
      <c r="F248" s="41"/>
      <c r="G248" s="42" t="str">
        <f t="shared" si="51"/>
        <v xml:space="preserve">  </v>
      </c>
      <c r="I248" s="128"/>
    </row>
    <row r="249" spans="1:9" s="28" customFormat="1" x14ac:dyDescent="0.25">
      <c r="A249" s="38"/>
      <c r="B249" s="31" t="str">
        <f>$B$30</f>
        <v>VĚTRÁNÍ PŘÍPRAVNY JÍDEL (ZAŘÍZENÍ č. 1)</v>
      </c>
      <c r="C249" s="83"/>
      <c r="D249" s="14" t="s">
        <v>19</v>
      </c>
      <c r="E249" s="12">
        <v>1</v>
      </c>
      <c r="F249" s="41"/>
      <c r="G249" s="42" t="str">
        <f t="shared" si="51"/>
        <v xml:space="preserve">  </v>
      </c>
      <c r="H249" s="162"/>
      <c r="I249" s="128"/>
    </row>
    <row r="250" spans="1:9" s="28" customFormat="1" x14ac:dyDescent="0.25">
      <c r="A250" s="38"/>
      <c r="B250" s="31" t="str">
        <f>$B$76</f>
        <v>VĚTRÁNÍ PRÁDELNY (ZAŘÍZENÍ č. 2)</v>
      </c>
      <c r="C250" s="83"/>
      <c r="D250" s="14" t="s">
        <v>19</v>
      </c>
      <c r="E250" s="12">
        <v>1</v>
      </c>
      <c r="F250" s="41"/>
      <c r="G250" s="42" t="str">
        <f t="shared" si="51"/>
        <v xml:space="preserve">  </v>
      </c>
      <c r="H250" s="162"/>
      <c r="I250" s="128"/>
    </row>
    <row r="251" spans="1:9" s="28" customFormat="1" x14ac:dyDescent="0.25">
      <c r="A251" s="38"/>
      <c r="B251" s="31" t="str">
        <f>$B$127</f>
        <v>VĚTRÁNÍ SOCIÁLNÍCH ZAŘÍZENÍ ŠATNY ZAMĚSTNANCŮ (ZAŘÍZENÍ č. 3)</v>
      </c>
      <c r="C251" s="83"/>
      <c r="D251" s="14" t="s">
        <v>19</v>
      </c>
      <c r="E251" s="12">
        <v>1</v>
      </c>
      <c r="F251" s="41"/>
      <c r="G251" s="42" t="str">
        <f t="shared" si="51"/>
        <v xml:space="preserve">  </v>
      </c>
      <c r="H251" s="162"/>
      <c r="I251" s="128"/>
    </row>
    <row r="252" spans="1:9" s="28" customFormat="1" x14ac:dyDescent="0.25">
      <c r="A252" s="38"/>
      <c r="B252" s="31" t="str">
        <f>$B$146</f>
        <v>VĚTRÁNÍ SOCIÁLNÍCH ZAŘÍZENÍ BYTŮ (ZAŘÍZENÍ č. 4)</v>
      </c>
      <c r="C252" s="83"/>
      <c r="D252" s="14" t="s">
        <v>19</v>
      </c>
      <c r="E252" s="12">
        <v>1</v>
      </c>
      <c r="F252" s="41"/>
      <c r="G252" s="42" t="str">
        <f t="shared" si="51"/>
        <v xml:space="preserve">  </v>
      </c>
      <c r="H252" s="162"/>
      <c r="I252" s="128"/>
    </row>
    <row r="253" spans="1:9" s="28" customFormat="1" x14ac:dyDescent="0.25">
      <c r="A253" s="38"/>
      <c r="B253" s="31" t="str">
        <f>$B$224</f>
        <v>VĚTRÁNÍ KUCHYNÍ V POBYTOVÝCH MÍSTNOSTECH (ZAŘÍZENÍ č. 5)</v>
      </c>
      <c r="C253" s="83"/>
      <c r="D253" s="14" t="s">
        <v>19</v>
      </c>
      <c r="E253" s="12">
        <v>1</v>
      </c>
      <c r="F253" s="41"/>
      <c r="G253" s="42" t="str">
        <f t="shared" si="51"/>
        <v xml:space="preserve">  </v>
      </c>
      <c r="H253" s="162"/>
      <c r="I253" s="128"/>
    </row>
    <row r="254" spans="1:9" s="28" customFormat="1" x14ac:dyDescent="0.25">
      <c r="A254" s="38"/>
      <c r="B254" s="31" t="str">
        <f>$B$229</f>
        <v>CHLAZENÍ TECHNICKÉ MÍSTNOSTI (ZAŘÍZENÍ č. 6)</v>
      </c>
      <c r="C254" s="83"/>
      <c r="D254" s="14" t="s">
        <v>19</v>
      </c>
      <c r="E254" s="12">
        <v>2</v>
      </c>
      <c r="F254" s="41"/>
      <c r="G254" s="42" t="str">
        <f t="shared" ref="G254" si="52">IF(OR(E254=0,F254=0),"  ",SUM(E254*F254))</f>
        <v xml:space="preserve">  </v>
      </c>
      <c r="H254" s="162"/>
      <c r="I254" s="128"/>
    </row>
    <row r="255" spans="1:9" s="28" customFormat="1" ht="13" thickBot="1" x14ac:dyDescent="0.3">
      <c r="A255" s="38"/>
      <c r="B255" s="31"/>
      <c r="C255" s="83"/>
      <c r="D255" s="14"/>
      <c r="E255" s="12"/>
      <c r="F255" s="41"/>
      <c r="G255" s="42"/>
      <c r="I255" s="128"/>
    </row>
    <row r="256" spans="1:9" s="103" customFormat="1" ht="20.149999999999999" customHeight="1" thickBot="1" x14ac:dyDescent="0.3">
      <c r="A256" s="51" t="s">
        <v>8</v>
      </c>
      <c r="B256" s="52" t="s">
        <v>20</v>
      </c>
      <c r="C256" s="81"/>
      <c r="D256" s="53"/>
      <c r="E256" s="54"/>
      <c r="F256" s="55"/>
      <c r="G256" s="55"/>
      <c r="I256" s="129"/>
    </row>
    <row r="257" spans="1:9" s="103" customFormat="1" ht="13" x14ac:dyDescent="0.25">
      <c r="A257" s="39"/>
      <c r="B257" s="16"/>
      <c r="C257" s="78"/>
      <c r="D257" s="13"/>
      <c r="E257" s="24"/>
      <c r="F257" s="48"/>
      <c r="G257" s="42" t="str">
        <f t="shared" ref="G257:G265" si="53">IF(OR(E257=0,F257=0),"  ",SUM(E257*F257))</f>
        <v xml:space="preserve">  </v>
      </c>
      <c r="I257" s="129"/>
    </row>
    <row r="258" spans="1:9" s="103" customFormat="1" x14ac:dyDescent="0.25">
      <c r="A258" s="40"/>
      <c r="B258" s="17" t="s">
        <v>12</v>
      </c>
      <c r="C258" s="84"/>
      <c r="D258" s="13" t="s">
        <v>11</v>
      </c>
      <c r="E258" s="147">
        <v>8</v>
      </c>
      <c r="F258" s="131"/>
      <c r="G258" s="42" t="str">
        <f t="shared" si="53"/>
        <v xml:space="preserve">  </v>
      </c>
      <c r="I258" s="129"/>
    </row>
    <row r="259" spans="1:9" s="103" customFormat="1" x14ac:dyDescent="0.25">
      <c r="A259" s="32"/>
      <c r="B259" s="123" t="s">
        <v>13</v>
      </c>
      <c r="C259" s="85"/>
      <c r="D259" s="13" t="s">
        <v>11</v>
      </c>
      <c r="E259" s="147">
        <v>4</v>
      </c>
      <c r="F259" s="131"/>
      <c r="G259" s="42" t="str">
        <f t="shared" si="53"/>
        <v xml:space="preserve">  </v>
      </c>
      <c r="I259" s="129"/>
    </row>
    <row r="260" spans="1:9" s="103" customFormat="1" x14ac:dyDescent="0.25">
      <c r="A260" s="32"/>
      <c r="B260" s="17" t="s">
        <v>14</v>
      </c>
      <c r="C260" s="84"/>
      <c r="D260" s="13" t="s">
        <v>11</v>
      </c>
      <c r="E260" s="147">
        <v>4</v>
      </c>
      <c r="F260" s="131"/>
      <c r="G260" s="42" t="str">
        <f t="shared" si="53"/>
        <v xml:space="preserve">  </v>
      </c>
      <c r="I260" s="129"/>
    </row>
    <row r="261" spans="1:9" s="103" customFormat="1" x14ac:dyDescent="0.25">
      <c r="A261" s="32"/>
      <c r="B261" s="123" t="s">
        <v>15</v>
      </c>
      <c r="C261" s="85"/>
      <c r="D261" s="13" t="s">
        <v>11</v>
      </c>
      <c r="E261" s="147">
        <v>2</v>
      </c>
      <c r="F261" s="131"/>
      <c r="G261" s="42" t="str">
        <f t="shared" si="53"/>
        <v xml:space="preserve">  </v>
      </c>
      <c r="I261" s="129"/>
    </row>
    <row r="262" spans="1:9" s="103" customFormat="1" x14ac:dyDescent="0.25">
      <c r="A262" s="32"/>
      <c r="B262" s="17" t="s">
        <v>16</v>
      </c>
      <c r="C262" s="84"/>
      <c r="D262" s="13" t="s">
        <v>11</v>
      </c>
      <c r="E262" s="147">
        <v>16</v>
      </c>
      <c r="F262" s="131"/>
      <c r="G262" s="42" t="str">
        <f t="shared" si="53"/>
        <v xml:space="preserve">  </v>
      </c>
      <c r="I262" s="129"/>
    </row>
    <row r="263" spans="1:9" s="103" customFormat="1" x14ac:dyDescent="0.25">
      <c r="A263" s="32"/>
      <c r="B263" s="123" t="s">
        <v>17</v>
      </c>
      <c r="C263" s="85"/>
      <c r="D263" s="13" t="s">
        <v>11</v>
      </c>
      <c r="E263" s="147">
        <v>24</v>
      </c>
      <c r="F263" s="131"/>
      <c r="G263" s="42" t="str">
        <f t="shared" si="53"/>
        <v xml:space="preserve">  </v>
      </c>
      <c r="I263" s="129"/>
    </row>
    <row r="264" spans="1:9" s="103" customFormat="1" x14ac:dyDescent="0.25">
      <c r="A264" s="32"/>
      <c r="B264" s="17" t="s">
        <v>18</v>
      </c>
      <c r="C264" s="84"/>
      <c r="D264" s="13" t="s">
        <v>11</v>
      </c>
      <c r="E264" s="147">
        <v>40</v>
      </c>
      <c r="F264" s="131"/>
      <c r="G264" s="42" t="str">
        <f t="shared" si="53"/>
        <v xml:space="preserve">  </v>
      </c>
      <c r="I264" s="129"/>
    </row>
    <row r="265" spans="1:9" s="103" customFormat="1" ht="13" thickBot="1" x14ac:dyDescent="0.3">
      <c r="A265" s="32"/>
      <c r="B265" s="17"/>
      <c r="C265" s="84"/>
      <c r="D265" s="13"/>
      <c r="E265" s="24"/>
      <c r="F265" s="48"/>
      <c r="G265" s="42" t="str">
        <f t="shared" si="53"/>
        <v xml:space="preserve">  </v>
      </c>
      <c r="I265" s="129"/>
    </row>
    <row r="266" spans="1:9" s="28" customFormat="1" ht="20.149999999999999" customHeight="1" thickBot="1" x14ac:dyDescent="0.3">
      <c r="A266" s="51" t="s">
        <v>9</v>
      </c>
      <c r="B266" s="52" t="s">
        <v>23</v>
      </c>
      <c r="C266" s="81"/>
      <c r="D266" s="53"/>
      <c r="E266" s="54"/>
      <c r="F266" s="55"/>
      <c r="G266" s="55"/>
      <c r="H266" s="104"/>
      <c r="I266" s="128"/>
    </row>
    <row r="267" spans="1:9" s="28" customFormat="1" ht="13" x14ac:dyDescent="0.25">
      <c r="A267" s="20"/>
      <c r="B267" s="15" t="s">
        <v>24</v>
      </c>
      <c r="C267" s="86"/>
      <c r="D267" s="18" t="s">
        <v>22</v>
      </c>
      <c r="E267" s="25">
        <v>2.2999999999999998</v>
      </c>
      <c r="F267" s="41"/>
      <c r="G267" s="42" t="str">
        <f>IF(SUM($G$29:$G$265)=0,"  ",ROUND(0.01*E267*SUM($G$29:$G$265),0))</f>
        <v xml:space="preserve">  </v>
      </c>
      <c r="I267" s="128"/>
    </row>
    <row r="268" spans="1:9" s="28" customFormat="1" ht="13" x14ac:dyDescent="0.25">
      <c r="A268" s="20"/>
      <c r="B268" s="109" t="s">
        <v>37</v>
      </c>
      <c r="C268" s="86"/>
      <c r="D268" s="90" t="s">
        <v>22</v>
      </c>
      <c r="E268" s="107">
        <v>1.2</v>
      </c>
      <c r="F268" s="108"/>
      <c r="G268" s="42" t="str">
        <f>IF(SUM($G$29:$G$265)=0,"  ",ROUND(0.01*E268*SUM($G$29:$G$265),0))</f>
        <v xml:space="preserve">  </v>
      </c>
      <c r="I268" s="128"/>
    </row>
    <row r="269" spans="1:9" s="28" customFormat="1" ht="13.5" thickBot="1" x14ac:dyDescent="0.3">
      <c r="A269" s="20"/>
      <c r="B269" s="10"/>
      <c r="C269" s="86"/>
      <c r="D269" s="26"/>
      <c r="E269" s="92"/>
      <c r="F269" s="49"/>
      <c r="G269" s="42"/>
      <c r="I269" s="128"/>
    </row>
    <row r="270" spans="1:9" s="28" customFormat="1" ht="20.149999999999999" customHeight="1" thickBot="1" x14ac:dyDescent="0.3">
      <c r="A270" s="51"/>
      <c r="B270" s="52" t="s">
        <v>21</v>
      </c>
      <c r="C270" s="81"/>
      <c r="D270" s="53"/>
      <c r="E270" s="54"/>
      <c r="F270" s="55"/>
      <c r="G270" s="55" t="str">
        <f>IF(SUM($G$29:$G$265)=0,"  ",SUM(G29:G269))</f>
        <v xml:space="preserve">  </v>
      </c>
      <c r="I270" s="128"/>
    </row>
    <row r="271" spans="1:9" s="28" customFormat="1" ht="13.5" thickBot="1" x14ac:dyDescent="0.3">
      <c r="A271" s="20"/>
      <c r="B271" s="10"/>
      <c r="C271" s="86"/>
      <c r="D271" s="26"/>
      <c r="E271" s="24"/>
      <c r="F271" s="49"/>
      <c r="G271" s="42"/>
      <c r="I271" s="128"/>
    </row>
    <row r="272" spans="1:9" s="28" customFormat="1" ht="20.149999999999999" customHeight="1" thickBot="1" x14ac:dyDescent="0.3">
      <c r="A272" s="51" t="s">
        <v>10</v>
      </c>
      <c r="B272" s="52" t="s">
        <v>25</v>
      </c>
      <c r="C272" s="81"/>
      <c r="D272" s="53" t="s">
        <v>22</v>
      </c>
      <c r="E272" s="54">
        <v>21</v>
      </c>
      <c r="F272" s="55"/>
      <c r="G272" s="55" t="str">
        <f>IF(SUM($G$29:$G$265)=0,"  ",ROUND(G270*E272*0.01,0))</f>
        <v xml:space="preserve">  </v>
      </c>
      <c r="I272" s="128"/>
    </row>
    <row r="273" spans="1:9" s="28" customFormat="1" ht="13.5" thickBot="1" x14ac:dyDescent="0.3">
      <c r="A273" s="23"/>
      <c r="B273" s="8"/>
      <c r="C273" s="87"/>
      <c r="D273" s="33"/>
      <c r="E273" s="93"/>
      <c r="F273" s="46"/>
      <c r="G273" s="47"/>
      <c r="I273" s="128"/>
    </row>
    <row r="274" spans="1:9" s="28" customFormat="1" ht="20.149999999999999" customHeight="1" thickBot="1" x14ac:dyDescent="0.3">
      <c r="A274" s="27"/>
      <c r="B274" s="146" t="s">
        <v>26</v>
      </c>
      <c r="C274" s="88"/>
      <c r="D274" s="19"/>
      <c r="E274" s="94"/>
      <c r="F274" s="50"/>
      <c r="G274" s="145" t="str">
        <f>IF(SUM($G$29:$G$265)=0,"  ",G270+G272)</f>
        <v xml:space="preserve">  </v>
      </c>
      <c r="I274" s="128"/>
    </row>
  </sheetData>
  <mergeCells count="8">
    <mergeCell ref="A6:G6"/>
    <mergeCell ref="A5:G5"/>
    <mergeCell ref="F2:G3"/>
    <mergeCell ref="F1:G1"/>
    <mergeCell ref="B2:D2"/>
    <mergeCell ref="B3:D3"/>
    <mergeCell ref="E2:E3"/>
    <mergeCell ref="B1:D1"/>
  </mergeCells>
  <phoneticPr fontId="2" type="noConversion"/>
  <printOptions horizontalCentered="1"/>
  <pageMargins left="0.19685039370078741" right="0.19685039370078741" top="0.59055118110236227" bottom="0.59055118110236227" header="0.51181102362204722" footer="0.31496062992125984"/>
  <pageSetup paperSize="9" scale="75" firstPageNumber="4" fitToHeight="19" orientation="portrait" useFirstPageNumber="1" r:id="rId1"/>
  <headerFooter alignWithMargins="0">
    <oddFooter>&amp;C&amp;P&amp;R0120-2-VZT-8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Podmínky</vt:lpstr>
      <vt:lpstr>Položky</vt:lpstr>
      <vt:lpstr>Podmínky!Názvy_tisku</vt:lpstr>
      <vt:lpstr>Položky!Názvy_tisku</vt:lpstr>
      <vt:lpstr>Podmínky!Oblast_tisku</vt:lpstr>
      <vt:lpstr>Položky!Oblast_tisku</vt:lpstr>
    </vt:vector>
  </TitlesOfParts>
  <Company>Tebodin Czech Republic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Kateřina Hübnerová</dc:creator>
  <cp:lastModifiedBy>Jiří Havlásek</cp:lastModifiedBy>
  <cp:lastPrinted>2024-11-19T11:16:44Z</cp:lastPrinted>
  <dcterms:created xsi:type="dcterms:W3CDTF">2004-01-23T15:01:51Z</dcterms:created>
  <dcterms:modified xsi:type="dcterms:W3CDTF">2024-11-19T11:17:07Z</dcterms:modified>
</cp:coreProperties>
</file>